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atreiały na sesję\VI kadencja\XXVIII\14. druk Nr 11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62913"/>
</workbook>
</file>

<file path=xl/calcChain.xml><?xml version="1.0" encoding="utf-8"?>
<calcChain xmlns="http://schemas.openxmlformats.org/spreadsheetml/2006/main">
  <c r="H57" i="27" l="1"/>
  <c r="F57" i="27"/>
  <c r="F58" i="27" s="1"/>
  <c r="G57" i="27"/>
  <c r="G58" i="27" s="1"/>
  <c r="H52" i="27"/>
  <c r="H53" i="27" s="1"/>
  <c r="F52" i="27"/>
  <c r="G52" i="27"/>
  <c r="G53" i="27" s="1"/>
  <c r="H65" i="27"/>
  <c r="H66" i="27" s="1"/>
  <c r="G65" i="27"/>
  <c r="G66" i="27" s="1"/>
  <c r="F65" i="27"/>
  <c r="F66" i="27" s="1"/>
  <c r="H62" i="27"/>
  <c r="G62" i="27"/>
  <c r="F62" i="27"/>
  <c r="H44" i="27"/>
  <c r="H45" i="27" s="1"/>
  <c r="G44" i="27"/>
  <c r="G45" i="27" s="1"/>
  <c r="F44" i="27"/>
  <c r="F45" i="27" s="1"/>
  <c r="H35" i="27"/>
  <c r="G35" i="27"/>
  <c r="F35" i="27"/>
  <c r="J53" i="27"/>
  <c r="J38" i="27"/>
  <c r="J71" i="27" s="1"/>
  <c r="F53" i="27"/>
  <c r="H69" i="27"/>
  <c r="H70" i="27"/>
  <c r="G69" i="27"/>
  <c r="G70" i="27"/>
  <c r="F69" i="27"/>
  <c r="F70" i="27"/>
  <c r="H60" i="27"/>
  <c r="H63" i="27" s="1"/>
  <c r="G60" i="27"/>
  <c r="F60" i="27"/>
  <c r="F37" i="27"/>
  <c r="H37" i="27"/>
  <c r="G37" i="27"/>
  <c r="H58" i="27"/>
  <c r="F40" i="27"/>
  <c r="F41" i="27" s="1"/>
  <c r="H40" i="27"/>
  <c r="H41" i="27" s="1"/>
  <c r="G40" i="27"/>
  <c r="G41" i="27" s="1"/>
  <c r="G63" i="27" l="1"/>
  <c r="F63" i="27"/>
  <c r="H71" i="27"/>
  <c r="F71" i="27"/>
  <c r="F38" i="27"/>
  <c r="H38" i="27"/>
  <c r="G38" i="27"/>
  <c r="G71" i="27" s="1"/>
</calcChain>
</file>

<file path=xl/sharedStrings.xml><?xml version="1.0" encoding="utf-8"?>
<sst xmlns="http://schemas.openxmlformats.org/spreadsheetml/2006/main" count="160" uniqueCount="132">
  <si>
    <t>9.</t>
  </si>
  <si>
    <t>10.</t>
  </si>
  <si>
    <t>11.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</si>
  <si>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</si>
  <si>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</si>
  <si>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</si>
  <si>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</si>
  <si>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</si>
  <si>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</si>
  <si>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</si>
  <si>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</si>
  <si>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</si>
  <si>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</si>
  <si>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</si>
  <si>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</si>
  <si>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</si>
  <si>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</si>
  <si>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</si>
  <si>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</si>
  <si>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</si>
  <si>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</si>
  <si>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Jednostka organizacyjna realizująca program lub koordynująca wykonanie programu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</si>
  <si>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</si>
  <si>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</si>
  <si>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</si>
  <si>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</si>
  <si>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</si>
  <si>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</si>
  <si>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</si>
  <si>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 xml:space="preserve">Starostwo Powiatowe </t>
  </si>
  <si>
    <t>PZDP</t>
  </si>
  <si>
    <t>Ogółem wydatki inwestycyjne dz. 600</t>
  </si>
  <si>
    <t>Ogółem dz. 600</t>
  </si>
  <si>
    <t>Ogółem dz. 750</t>
  </si>
  <si>
    <t>Ogółem wydatki i zakupy inwestycyjne</t>
  </si>
  <si>
    <t>Ogółem wydatki na zakupy inwestycyjne dz. 700</t>
  </si>
  <si>
    <t>Ogółem dz. 700</t>
  </si>
  <si>
    <t>13.</t>
  </si>
  <si>
    <t>17.</t>
  </si>
  <si>
    <t>18.</t>
  </si>
  <si>
    <t>Wykup gruntów na terenie Gminy Kowala pod budowę obwodnicy południowej Radomia</t>
  </si>
  <si>
    <t>Starostwo Powiatowe</t>
  </si>
  <si>
    <t>Ogółem wydatki na zakupy inwestycyjne dz. 750</t>
  </si>
  <si>
    <t>Zakup urządzeń komputerowych i oprogramowania</t>
  </si>
  <si>
    <t>14.</t>
  </si>
  <si>
    <t>15.</t>
  </si>
  <si>
    <t>16.</t>
  </si>
  <si>
    <t>Ogółem wydatki inwestycyjne dz. 852</t>
  </si>
  <si>
    <t>Ogółem dz. 852</t>
  </si>
  <si>
    <t>19.</t>
  </si>
  <si>
    <t>20.</t>
  </si>
  <si>
    <t>22.</t>
  </si>
  <si>
    <t>Ogółem dz. 801</t>
  </si>
  <si>
    <t>Ogółem wydatki inwestycyjne dz. 801</t>
  </si>
  <si>
    <t>3550W Iłża-Rybiczyzna-Grabowiec - gmina Iłża</t>
  </si>
  <si>
    <t>Rozwój infrastruktury w zakresie zrównoważonej mobilności miejskiej na terenie Gminy Miasta Radomia oraz Powiatu Radomskiego</t>
  </si>
  <si>
    <t>3336W Wieniawa-Przytyk-Jedlińsk - gmina Przytyk, Jedlińsk</t>
  </si>
  <si>
    <t>3505W Jaszowice-Wacławów-Sławno - gmina Wolanów, Zakrzew</t>
  </si>
  <si>
    <t>3522W Pionki-Podgóra, ulica Spacerowa i Polna - miasto Pionki</t>
  </si>
  <si>
    <t>3539W Radom-Gębarzów-Polany - gmina Kowala, Skaryszew, Wierzbica</t>
  </si>
  <si>
    <t>3517W Wojciechów-Kozłów-Rajec Szlachecki - gmina Jastrzębia</t>
  </si>
  <si>
    <t>3509W Gulin-Wsola-Wojciechów - gmina Jedlińsk, Jastrzębia, Zakrzew</t>
  </si>
  <si>
    <t>Zadania inwestycyjne w 2021 r.</t>
  </si>
  <si>
    <r>
      <t xml:space="preserve">rok budżetowy 2021 </t>
    </r>
    <r>
      <rPr>
        <b/>
        <sz val="10"/>
        <rFont val="Arial CE"/>
        <charset val="238"/>
      </rPr>
      <t>(8+9+10+11)</t>
    </r>
  </si>
  <si>
    <t>3509W Zakrzew-Gulin-Wsola-Wojciechów - gmina Jedlińsk, Jastrzębia, Zakrzew</t>
  </si>
  <si>
    <t>3512W Urbanów-Stare Zawady-Jedlińsk - gmina Jedlińsk</t>
  </si>
  <si>
    <t>3518W Wola Goryńska-Mąkosy Stare-Jedlnia gmina Jastrzębia</t>
  </si>
  <si>
    <t>3524W Jedlnia Letnisko-Czarna - gmina Jedlnia Letnisko, Pionki</t>
  </si>
  <si>
    <t>3529W Kiedrzyn-Małęczyn - do drogi krajowej nr 9 - gmina Skaryszew</t>
  </si>
  <si>
    <t>3530W Klwatka-Bogusławice-Skaryszew gmina Skaryszew</t>
  </si>
  <si>
    <t>3538W Gaj-Tomaszów gmina Skaryszew</t>
  </si>
  <si>
    <t>3547W Iłża-Antoniów - gmina Iłża</t>
  </si>
  <si>
    <t>4010W Orońsko-Dąbrówka Zabłotnia-Ruda Mała gmina Kowala</t>
  </si>
  <si>
    <t>Zakup traktora z osprzętem</t>
  </si>
  <si>
    <t>Ogółem wydatki na zakupy inwestycyjne dz. 600</t>
  </si>
  <si>
    <t>3560W Ruda Wielka-Dąbrówka Warszawska gmina Wierzbica</t>
  </si>
  <si>
    <t>Przebudowa i rozbudowa budynku Specjalnego Ośrodka Szkolno-Wychowawczego w Chwałowicach wraz z zakupem pierwszego wyposażenia ośrodka oraz budowa przy budynku ośrodka mini obserwatorium astronomicznego i amfiteatru</t>
  </si>
  <si>
    <t>PCPR</t>
  </si>
  <si>
    <t>Przebudowa drogi wewnętrznej wraz z budową miejsc postojowych dla obsługi DPS i MOW w Wierzbicy</t>
  </si>
  <si>
    <t>A. Dotacje i środki z budżetu państwa (np. od wojewody)</t>
  </si>
  <si>
    <t xml:space="preserve">E. Inne źródła </t>
  </si>
  <si>
    <t>21.</t>
  </si>
  <si>
    <t>23.</t>
  </si>
  <si>
    <t>24.</t>
  </si>
  <si>
    <t>SOSW w Chwałowicach</t>
  </si>
  <si>
    <t>25.</t>
  </si>
  <si>
    <t>Budowa Powiatowego Centrum Opiekuńczo-Mieszkalnego w Krzyżanowicach</t>
  </si>
  <si>
    <t>Ogółem wydatki inwestycyjne dz. 853</t>
  </si>
  <si>
    <t>Ogółem dz. 853</t>
  </si>
  <si>
    <t>26.</t>
  </si>
  <si>
    <t>Remont sal gimnastycznych przy Centrum Kształcenia Zawodowego i Ustawicznego w Pionkach i Zespole Szkół w Pionkach, boiska wielofunkcyjnego i bieżni prostej długości 80m przy Liceum Ogólnokształcącym w Iłży</t>
  </si>
  <si>
    <t>Ogółem wydatki inwestycyjne dz. 926</t>
  </si>
  <si>
    <t>Ogółem dz. 926</t>
  </si>
  <si>
    <t xml:space="preserve">
 D.  2.400.000,00</t>
  </si>
  <si>
    <t xml:space="preserve">
 D. 4.000.000,00</t>
  </si>
  <si>
    <t xml:space="preserve">
 D. 2.302.349,00</t>
  </si>
  <si>
    <t xml:space="preserve">A.     581.000,00
 </t>
  </si>
  <si>
    <t>C. Środki Funduszu Dróg Samorządowych</t>
  </si>
  <si>
    <t>D. Środki Rządowego Funduszu Inwestycji Lokalnych</t>
  </si>
  <si>
    <t>LO w Pionkach</t>
  </si>
  <si>
    <t>Rozbudowa budynku Liceum Ogólnokształcącego w Pionkach o budowę sali gimnastycznej sportowej wraz z łącznikiem</t>
  </si>
  <si>
    <t xml:space="preserve">
 D. 2.500.000,00</t>
  </si>
  <si>
    <t>DPS Jedlanka</t>
  </si>
  <si>
    <t>27.</t>
  </si>
  <si>
    <t>28.</t>
  </si>
  <si>
    <t>Wykonanie przyłącza gazowego wraz z projektem w DPS Jedlanka</t>
  </si>
  <si>
    <t xml:space="preserve">
 B.     678.320,00
 D.  2.400.000,00       </t>
  </si>
  <si>
    <t>3570W Zakrzew-Wolanów-Augustów - gmina Kowala, Wolanów, Zakrzew</t>
  </si>
  <si>
    <t>Przyłączenie instalacji gazowej do działki nr 37 w miejscowości Siczki wraz z wykonaniem instalacji gazowej w budynku administracyjnym</t>
  </si>
  <si>
    <t>3528W Kiedrzyn-Radom - gmina Gózd</t>
  </si>
  <si>
    <t xml:space="preserve">
 B.     372.750,00
 C.  2.492.915,00
 </t>
  </si>
  <si>
    <t>Zakup samochodu osobowego dla Starostwa Powiatowego w Radomiu</t>
  </si>
  <si>
    <t>Dostosowanie łazienek na I i II piętrze budynku oraz budowa szybu, zakup i montaż windy dla potrzeb osób niepełnosprawnych w budynku Zespołu Szkół im. J.Śniadeckiego w Pionkach</t>
  </si>
  <si>
    <t>Wykonanie systemu sygnalizacji pożarowej oraz oświetlenia awaryjnego i ewakuacyjnego w budynku Odziału II DPS w Jedlance wraz z dokumentacją projektowo-kosztorysową</t>
  </si>
  <si>
    <t>Zakup regałów przesuwnych w celu wyposażenia archiwum zakładowego w budynku PUP w Radomiu</t>
  </si>
  <si>
    <t xml:space="preserve">PUP </t>
  </si>
  <si>
    <t>Ogółem wydatki na zakupy inwestycyjne dz. 853</t>
  </si>
  <si>
    <t>Budowa boiska szkolnego wielofunkcyjnego wraz z ogrodzeniem przy MOW w Wierzbicy</t>
  </si>
  <si>
    <t>Ogółem wydatki inwestycyjne dz. 854</t>
  </si>
  <si>
    <t>Ogółem dz. 854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</si>
  <si>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</si>
  <si>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</si>
  <si>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</si>
  <si>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</si>
  <si>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</si>
  <si>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</si>
  <si>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</si>
  <si>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</si>
  <si>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</si>
  <si>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ZS w Pionkach</t>
  </si>
  <si>
    <t>Wykonanie dokumentacji projektowej na dostosowanie łazienek na parterze budynku oraz budowa podjazdu przy sali gimnastycznej dla osób niepełnosprawnych w budynku Zespołu Szkół im. J.Śniadeckiego w Pionkach</t>
  </si>
  <si>
    <t>Wykonanie przyłącza sieci wodociągowej nieruchomości położonej w Chwałowicach 247 (działki nr ewid. 588/4,588/3,589)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</si>
</sst>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3" fontId="1" fillId="0" borderId="7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3" fontId="0" fillId="0" borderId="8" xfId="0" applyNumberFormat="1" applyBorder="1" applyAlignment="1">
      <alignment vertical="center"/>
    </xf>
    <xf numFmtId="43" fontId="0" fillId="0" borderId="8" xfId="0" applyNumberFormat="1" applyBorder="1" applyAlignment="1">
      <alignment horizontal="right" vertical="center"/>
    </xf>
    <xf numFmtId="43" fontId="0" fillId="0" borderId="8" xfId="0" applyNumberForma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6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43" fontId="1" fillId="0" borderId="7" xfId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3" fontId="0" fillId="0" borderId="2" xfId="0" applyNumberFormat="1" applyBorder="1" applyAlignment="1">
      <alignment vertical="center" wrapText="1"/>
    </xf>
    <xf numFmtId="43" fontId="0" fillId="0" borderId="8" xfId="0" applyNumberFormat="1" applyFont="1" applyBorder="1" applyAlignment="1">
      <alignment vertical="center"/>
    </xf>
    <xf numFmtId="43" fontId="10" fillId="0" borderId="8" xfId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0" fillId="0" borderId="15" xfId="0" applyNumberFormat="1" applyBorder="1" applyAlignment="1">
      <alignment vertical="center"/>
    </xf>
    <xf numFmtId="43" fontId="0" fillId="0" borderId="15" xfId="1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43" fontId="1" fillId="0" borderId="17" xfId="0" applyNumberFormat="1" applyFont="1" applyBorder="1" applyAlignment="1">
      <alignment vertical="center"/>
    </xf>
    <xf numFmtId="43" fontId="1" fillId="0" borderId="17" xfId="1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43" fontId="10" fillId="0" borderId="7" xfId="1" applyFont="1" applyBorder="1" applyAlignment="1">
      <alignment vertical="center"/>
    </xf>
    <xf numFmtId="4" fontId="0" fillId="0" borderId="7" xfId="0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43" fontId="0" fillId="0" borderId="19" xfId="0" applyNumberFormat="1" applyBorder="1" applyAlignment="1">
      <alignment vertical="center" wrapText="1"/>
    </xf>
    <xf numFmtId="43" fontId="0" fillId="0" borderId="15" xfId="0" applyNumberFormat="1" applyBorder="1" applyAlignment="1">
      <alignment vertical="center" wrapText="1"/>
    </xf>
    <xf numFmtId="43" fontId="1" fillId="0" borderId="20" xfId="0" applyNumberFormat="1" applyFont="1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0" fillId="0" borderId="29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43" fontId="0" fillId="0" borderId="19" xfId="0" applyNumberFormat="1" applyBorder="1" applyAlignment="1">
      <alignment vertical="center"/>
    </xf>
    <xf numFmtId="43" fontId="0" fillId="0" borderId="19" xfId="0" applyNumberFormat="1" applyBorder="1" applyAlignment="1">
      <alignment horizontal="right" vertical="center"/>
    </xf>
    <xf numFmtId="0" fontId="0" fillId="0" borderId="39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3" fontId="1" fillId="0" borderId="15" xfId="1" applyFont="1" applyBorder="1" applyAlignment="1">
      <alignment vertical="center"/>
    </xf>
    <xf numFmtId="0" fontId="0" fillId="0" borderId="40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19" xfId="0" applyFont="1" applyBorder="1" applyAlignment="1">
      <alignment horizontal="center" vertical="center"/>
    </xf>
    <xf numFmtId="43" fontId="0" fillId="0" borderId="19" xfId="0" applyNumberFormat="1" applyFont="1" applyBorder="1" applyAlignment="1">
      <alignment vertical="center"/>
    </xf>
    <xf numFmtId="43" fontId="10" fillId="0" borderId="19" xfId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43" fontId="0" fillId="0" borderId="20" xfId="0" applyNumberFormat="1" applyFont="1" applyBorder="1" applyAlignment="1">
      <alignment vertical="center"/>
    </xf>
    <xf numFmtId="43" fontId="10" fillId="0" borderId="20" xfId="1" applyFont="1" applyBorder="1" applyAlignment="1">
      <alignment vertical="center"/>
    </xf>
    <xf numFmtId="4" fontId="0" fillId="0" borderId="20" xfId="0" applyNumberFormat="1" applyFont="1" applyBorder="1" applyAlignment="1">
      <alignment vertical="center"/>
    </xf>
    <xf numFmtId="0" fontId="0" fillId="0" borderId="38" xfId="0" applyFont="1" applyBorder="1" applyAlignment="1">
      <alignment horizontal="center" vertical="center"/>
    </xf>
    <xf numFmtId="43" fontId="1" fillId="0" borderId="20" xfId="1" applyFont="1" applyBorder="1" applyAlignment="1">
      <alignment vertical="center"/>
    </xf>
    <xf numFmtId="0" fontId="1" fillId="0" borderId="38" xfId="0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43" fontId="10" fillId="0" borderId="1" xfId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3" fontId="0" fillId="0" borderId="6" xfId="0" applyNumberFormat="1" applyFont="1" applyBorder="1" applyAlignment="1">
      <alignment vertical="center"/>
    </xf>
    <xf numFmtId="43" fontId="10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43" fontId="0" fillId="0" borderId="6" xfId="1" applyFont="1" applyBorder="1" applyAlignment="1">
      <alignment vertical="center"/>
    </xf>
    <xf numFmtId="43" fontId="10" fillId="0" borderId="2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43" fontId="0" fillId="0" borderId="2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/>
    </xf>
    <xf numFmtId="43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43" fontId="1" fillId="0" borderId="6" xfId="0" applyNumberFormat="1" applyFont="1" applyBorder="1" applyAlignment="1">
      <alignment horizontal="center" vertical="center"/>
    </xf>
    <xf numFmtId="43" fontId="1" fillId="0" borderId="19" xfId="0" applyNumberFormat="1" applyFont="1" applyBorder="1" applyAlignment="1">
      <alignment horizontal="center" vertical="center"/>
    </xf>
    <xf numFmtId="43" fontId="10" fillId="0" borderId="6" xfId="1" applyFont="1" applyBorder="1" applyAlignment="1">
      <alignment horizontal="center" vertical="center"/>
    </xf>
    <xf numFmtId="43" fontId="10" fillId="0" borderId="19" xfId="1" applyFont="1" applyBorder="1" applyAlignment="1">
      <alignment horizontal="center" vertical="center"/>
    </xf>
    <xf numFmtId="43" fontId="0" fillId="0" borderId="6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tabSelected="1" workbookViewId="0">
      <selection activeCell="F71" sqref="F71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6.85546875" style="1" customWidth="1"/>
    <col min="7" max="7" width="17" style="1" customWidth="1"/>
    <col min="8" max="9" width="16.140625" style="1" bestFit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 x14ac:dyDescent="0.2">
      <c r="A1" s="214" t="s">
        <v>62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12</v>
      </c>
    </row>
    <row r="3" spans="1:37" s="7" customFormat="1" ht="20.100000000000001" customHeight="1" x14ac:dyDescent="0.2">
      <c r="A3" s="215" t="s">
        <v>13</v>
      </c>
      <c r="B3" s="190" t="s">
        <v>5</v>
      </c>
      <c r="C3" s="190" t="s">
        <v>11</v>
      </c>
      <c r="D3" s="190" t="s">
        <v>20</v>
      </c>
      <c r="E3" s="202" t="s">
        <v>23</v>
      </c>
      <c r="F3" s="202" t="s">
        <v>19</v>
      </c>
      <c r="G3" s="202" t="s">
        <v>16</v>
      </c>
      <c r="H3" s="202"/>
      <c r="I3" s="202"/>
      <c r="J3" s="202"/>
      <c r="K3" s="202"/>
      <c r="L3" s="217" t="s">
        <v>21</v>
      </c>
    </row>
    <row r="4" spans="1:37" s="7" customFormat="1" ht="20.100000000000001" customHeight="1" x14ac:dyDescent="0.2">
      <c r="A4" s="216"/>
      <c r="B4" s="191"/>
      <c r="C4" s="191"/>
      <c r="D4" s="191"/>
      <c r="E4" s="203"/>
      <c r="F4" s="203"/>
      <c r="G4" s="203" t="s">
        <v>63</v>
      </c>
      <c r="H4" s="203" t="s">
        <v>25</v>
      </c>
      <c r="I4" s="203"/>
      <c r="J4" s="203"/>
      <c r="K4" s="203"/>
      <c r="L4" s="218"/>
    </row>
    <row r="5" spans="1:37" s="7" customFormat="1" ht="29.25" customHeight="1" x14ac:dyDescent="0.2">
      <c r="A5" s="216"/>
      <c r="B5" s="191"/>
      <c r="C5" s="191"/>
      <c r="D5" s="191"/>
      <c r="E5" s="203"/>
      <c r="F5" s="203"/>
      <c r="G5" s="203"/>
      <c r="H5" s="203" t="s">
        <v>22</v>
      </c>
      <c r="I5" s="203" t="s">
        <v>17</v>
      </c>
      <c r="J5" s="203" t="s">
        <v>24</v>
      </c>
      <c r="K5" s="203" t="s">
        <v>18</v>
      </c>
      <c r="L5" s="218"/>
    </row>
    <row r="6" spans="1:37" s="7" customFormat="1" ht="20.100000000000001" customHeight="1" x14ac:dyDescent="0.2">
      <c r="A6" s="216"/>
      <c r="B6" s="191"/>
      <c r="C6" s="191"/>
      <c r="D6" s="191"/>
      <c r="E6" s="203"/>
      <c r="F6" s="203"/>
      <c r="G6" s="203"/>
      <c r="H6" s="203"/>
      <c r="I6" s="203"/>
      <c r="J6" s="203"/>
      <c r="K6" s="203"/>
      <c r="L6" s="218"/>
    </row>
    <row r="7" spans="1:37" s="7" customFormat="1" ht="20.100000000000001" customHeight="1" x14ac:dyDescent="0.2">
      <c r="A7" s="216"/>
      <c r="B7" s="191"/>
      <c r="C7" s="191"/>
      <c r="D7" s="191"/>
      <c r="E7" s="203"/>
      <c r="F7" s="203"/>
      <c r="G7" s="203"/>
      <c r="H7" s="203"/>
      <c r="I7" s="203"/>
      <c r="J7" s="203"/>
      <c r="K7" s="203"/>
      <c r="L7" s="218"/>
    </row>
    <row r="8" spans="1:37" ht="8.1" customHeight="1" x14ac:dyDescent="0.2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37" ht="36" customHeight="1" x14ac:dyDescent="0.2">
      <c r="A9" s="28" t="s">
        <v>6</v>
      </c>
      <c r="B9" s="6">
        <v>600</v>
      </c>
      <c r="C9" s="85">
        <v>60014</v>
      </c>
      <c r="D9" s="6">
        <v>6050</v>
      </c>
      <c r="E9" s="10" t="s">
        <v>56</v>
      </c>
      <c r="F9" s="9">
        <v>22688475.809999999</v>
      </c>
      <c r="G9" s="9">
        <v>2490012</v>
      </c>
      <c r="H9" s="16">
        <v>2490012</v>
      </c>
      <c r="I9" s="16"/>
      <c r="J9" s="17"/>
      <c r="K9" s="9"/>
      <c r="L9" s="29" t="s">
        <v>30</v>
      </c>
      <c r="M9" s="27"/>
      <c r="N9" s="14"/>
    </row>
    <row r="10" spans="1:37" ht="51" x14ac:dyDescent="0.2">
      <c r="A10" s="164" t="s">
        <v>7</v>
      </c>
      <c r="B10" s="182">
        <v>600</v>
      </c>
      <c r="C10" s="182">
        <v>60014</v>
      </c>
      <c r="D10" s="182">
        <v>6050</v>
      </c>
      <c r="E10" s="184" t="s">
        <v>57</v>
      </c>
      <c r="F10" s="146">
        <v>4747930.9000000004</v>
      </c>
      <c r="G10" s="146">
        <v>4078005</v>
      </c>
      <c r="H10" s="146">
        <v>999685</v>
      </c>
      <c r="I10" s="146"/>
      <c r="J10" s="69" t="s">
        <v>106</v>
      </c>
      <c r="K10" s="146"/>
      <c r="L10" s="148" t="s">
        <v>30</v>
      </c>
      <c r="M10" s="27"/>
      <c r="N10" s="14"/>
    </row>
    <row r="11" spans="1:37" ht="15" x14ac:dyDescent="0.2">
      <c r="A11" s="165"/>
      <c r="B11" s="183"/>
      <c r="C11" s="183"/>
      <c r="D11" s="183"/>
      <c r="E11" s="185"/>
      <c r="F11" s="147"/>
      <c r="G11" s="147"/>
      <c r="H11" s="147"/>
      <c r="I11" s="147"/>
      <c r="J11" s="92"/>
      <c r="K11" s="147"/>
      <c r="L11" s="149"/>
      <c r="M11" s="27"/>
      <c r="N11" s="14"/>
    </row>
    <row r="12" spans="1:37" ht="51.75" customHeight="1" x14ac:dyDescent="0.2">
      <c r="A12" s="164" t="s">
        <v>8</v>
      </c>
      <c r="B12" s="182">
        <v>600</v>
      </c>
      <c r="C12" s="182">
        <v>60014</v>
      </c>
      <c r="D12" s="182">
        <v>6050</v>
      </c>
      <c r="E12" s="184" t="s">
        <v>61</v>
      </c>
      <c r="F12" s="146">
        <v>14947312.810000001</v>
      </c>
      <c r="G12" s="146">
        <v>5294146</v>
      </c>
      <c r="H12" s="146">
        <v>2428481</v>
      </c>
      <c r="I12" s="146"/>
      <c r="J12" s="69" t="s">
        <v>110</v>
      </c>
      <c r="K12" s="146"/>
      <c r="L12" s="148" t="s">
        <v>30</v>
      </c>
      <c r="M12" s="27"/>
      <c r="N12" s="14"/>
      <c r="O12" s="44"/>
      <c r="P12" s="44"/>
      <c r="Q12" s="44"/>
      <c r="R12" s="44"/>
      <c r="S12" s="45"/>
      <c r="T12" s="18"/>
      <c r="U12" s="18"/>
      <c r="V12" s="46"/>
      <c r="W12" s="46"/>
      <c r="X12" s="47"/>
      <c r="Y12" s="18"/>
      <c r="Z12" s="48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6.5" customHeight="1" x14ac:dyDescent="0.2">
      <c r="A13" s="165"/>
      <c r="B13" s="183"/>
      <c r="C13" s="183"/>
      <c r="D13" s="183"/>
      <c r="E13" s="185"/>
      <c r="F13" s="147"/>
      <c r="G13" s="147"/>
      <c r="H13" s="147"/>
      <c r="I13" s="147"/>
      <c r="J13" s="92"/>
      <c r="K13" s="147"/>
      <c r="L13" s="149"/>
      <c r="M13" s="27"/>
      <c r="N13" s="14"/>
      <c r="O13" s="44"/>
      <c r="P13" s="44"/>
      <c r="Q13" s="44"/>
      <c r="R13" s="44"/>
      <c r="S13" s="45"/>
      <c r="T13" s="18"/>
      <c r="U13" s="18"/>
      <c r="V13" s="46"/>
      <c r="W13" s="46"/>
      <c r="X13" s="47"/>
      <c r="Y13" s="18"/>
      <c r="Z13" s="48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35.25" customHeight="1" x14ac:dyDescent="0.2">
      <c r="A14" s="28" t="s">
        <v>4</v>
      </c>
      <c r="B14" s="6">
        <v>600</v>
      </c>
      <c r="C14" s="6">
        <v>60014</v>
      </c>
      <c r="D14" s="6">
        <v>6050</v>
      </c>
      <c r="E14" s="10" t="s">
        <v>64</v>
      </c>
      <c r="F14" s="9">
        <v>1295447</v>
      </c>
      <c r="G14" s="9">
        <v>195447</v>
      </c>
      <c r="H14" s="16">
        <v>195447</v>
      </c>
      <c r="I14" s="16"/>
      <c r="J14" s="17"/>
      <c r="K14" s="9"/>
      <c r="L14" s="29" t="s">
        <v>30</v>
      </c>
      <c r="M14" s="27"/>
      <c r="N14" s="14"/>
      <c r="O14" s="44"/>
      <c r="P14" s="44"/>
      <c r="Q14" s="44"/>
      <c r="R14" s="44"/>
      <c r="S14" s="45"/>
      <c r="T14" s="18"/>
      <c r="U14" s="18"/>
      <c r="V14" s="46"/>
      <c r="W14" s="46"/>
      <c r="X14" s="47"/>
      <c r="Y14" s="18"/>
      <c r="Z14" s="48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38.25" customHeight="1" x14ac:dyDescent="0.2">
      <c r="A15" s="28" t="s">
        <v>9</v>
      </c>
      <c r="B15" s="6">
        <v>600</v>
      </c>
      <c r="C15" s="85">
        <v>60014</v>
      </c>
      <c r="D15" s="6">
        <v>6050</v>
      </c>
      <c r="E15" s="43" t="s">
        <v>65</v>
      </c>
      <c r="F15" s="9">
        <v>1381055</v>
      </c>
      <c r="G15" s="9">
        <v>281055</v>
      </c>
      <c r="H15" s="16">
        <v>281055</v>
      </c>
      <c r="I15" s="16"/>
      <c r="J15" s="17"/>
      <c r="K15" s="9"/>
      <c r="L15" s="29" t="s">
        <v>30</v>
      </c>
      <c r="M15" s="27"/>
      <c r="N15" s="14"/>
    </row>
    <row r="16" spans="1:37" ht="34.5" customHeight="1" x14ac:dyDescent="0.2">
      <c r="A16" s="65" t="s">
        <v>10</v>
      </c>
      <c r="B16" s="66">
        <v>600</v>
      </c>
      <c r="C16" s="66">
        <v>60014</v>
      </c>
      <c r="D16" s="66">
        <v>6050</v>
      </c>
      <c r="E16" s="67" t="s">
        <v>60</v>
      </c>
      <c r="F16" s="30">
        <v>2506100.15</v>
      </c>
      <c r="G16" s="30">
        <v>100000</v>
      </c>
      <c r="H16" s="68">
        <v>100000</v>
      </c>
      <c r="I16" s="68"/>
      <c r="J16" s="69"/>
      <c r="K16" s="30"/>
      <c r="L16" s="70" t="s">
        <v>30</v>
      </c>
      <c r="M16" s="27"/>
      <c r="N16" s="14"/>
    </row>
    <row r="17" spans="1:14" ht="52.5" customHeight="1" x14ac:dyDescent="0.2">
      <c r="A17" s="164" t="s">
        <v>27</v>
      </c>
      <c r="B17" s="182">
        <v>600</v>
      </c>
      <c r="C17" s="182">
        <v>60014</v>
      </c>
      <c r="D17" s="182">
        <v>6050</v>
      </c>
      <c r="E17" s="168" t="s">
        <v>66</v>
      </c>
      <c r="F17" s="146">
        <v>2778835</v>
      </c>
      <c r="G17" s="146">
        <v>2652514</v>
      </c>
      <c r="H17" s="146">
        <v>252514</v>
      </c>
      <c r="I17" s="146"/>
      <c r="J17" s="69" t="s">
        <v>93</v>
      </c>
      <c r="K17" s="146"/>
      <c r="L17" s="148" t="s">
        <v>30</v>
      </c>
      <c r="M17" s="27"/>
      <c r="N17" s="14"/>
    </row>
    <row r="18" spans="1:14" ht="14.25" customHeight="1" x14ac:dyDescent="0.2">
      <c r="A18" s="165"/>
      <c r="B18" s="183"/>
      <c r="C18" s="183"/>
      <c r="D18" s="183"/>
      <c r="E18" s="169"/>
      <c r="F18" s="147"/>
      <c r="G18" s="147"/>
      <c r="H18" s="147"/>
      <c r="I18" s="147"/>
      <c r="J18" s="92"/>
      <c r="K18" s="147"/>
      <c r="L18" s="149"/>
      <c r="M18" s="27"/>
      <c r="N18" s="14"/>
    </row>
    <row r="19" spans="1:14" ht="53.25" customHeight="1" x14ac:dyDescent="0.2">
      <c r="A19" s="164" t="s">
        <v>28</v>
      </c>
      <c r="B19" s="182">
        <v>600</v>
      </c>
      <c r="C19" s="182">
        <v>60014</v>
      </c>
      <c r="D19" s="182">
        <v>6050</v>
      </c>
      <c r="E19" s="168" t="s">
        <v>58</v>
      </c>
      <c r="F19" s="146">
        <v>6379517</v>
      </c>
      <c r="G19" s="146">
        <v>6213467</v>
      </c>
      <c r="H19" s="146">
        <v>2213467</v>
      </c>
      <c r="I19" s="146"/>
      <c r="J19" s="69" t="s">
        <v>94</v>
      </c>
      <c r="K19" s="146"/>
      <c r="L19" s="148" t="s">
        <v>30</v>
      </c>
      <c r="M19" s="27"/>
      <c r="N19" s="14"/>
    </row>
    <row r="20" spans="1:14" ht="16.5" customHeight="1" x14ac:dyDescent="0.2">
      <c r="A20" s="165"/>
      <c r="B20" s="183"/>
      <c r="C20" s="183"/>
      <c r="D20" s="183"/>
      <c r="E20" s="169"/>
      <c r="F20" s="147"/>
      <c r="G20" s="147"/>
      <c r="H20" s="147"/>
      <c r="I20" s="147"/>
      <c r="J20" s="92"/>
      <c r="K20" s="147"/>
      <c r="L20" s="149"/>
      <c r="M20" s="27"/>
      <c r="N20" s="14"/>
    </row>
    <row r="21" spans="1:14" ht="35.25" customHeight="1" x14ac:dyDescent="0.2">
      <c r="A21" s="28" t="s">
        <v>0</v>
      </c>
      <c r="B21" s="6">
        <v>600</v>
      </c>
      <c r="C21" s="85">
        <v>60014</v>
      </c>
      <c r="D21" s="6">
        <v>6050</v>
      </c>
      <c r="E21" s="43" t="s">
        <v>67</v>
      </c>
      <c r="F21" s="9">
        <v>5006109.3499999996</v>
      </c>
      <c r="G21" s="9">
        <v>1400000</v>
      </c>
      <c r="H21" s="16">
        <v>1400000</v>
      </c>
      <c r="I21" s="16"/>
      <c r="J21" s="17"/>
      <c r="K21" s="9"/>
      <c r="L21" s="29" t="s">
        <v>30</v>
      </c>
      <c r="M21" s="27"/>
      <c r="N21" s="14"/>
    </row>
    <row r="22" spans="1:14" ht="35.25" customHeight="1" x14ac:dyDescent="0.2">
      <c r="A22" s="28" t="s">
        <v>1</v>
      </c>
      <c r="B22" s="6">
        <v>600</v>
      </c>
      <c r="C22" s="85">
        <v>60014</v>
      </c>
      <c r="D22" s="6">
        <v>6050</v>
      </c>
      <c r="E22" s="10" t="s">
        <v>109</v>
      </c>
      <c r="F22" s="9">
        <v>1973560</v>
      </c>
      <c r="G22" s="9">
        <v>1885000</v>
      </c>
      <c r="H22" s="16">
        <v>1885000</v>
      </c>
      <c r="I22" s="16"/>
      <c r="J22" s="17"/>
      <c r="K22" s="9"/>
      <c r="L22" s="29" t="s">
        <v>30</v>
      </c>
      <c r="M22" s="27"/>
      <c r="N22" s="14"/>
    </row>
    <row r="23" spans="1:14" ht="36" customHeight="1" x14ac:dyDescent="0.2">
      <c r="A23" s="101" t="s">
        <v>2</v>
      </c>
      <c r="B23" s="102">
        <v>600</v>
      </c>
      <c r="C23" s="105">
        <v>60014</v>
      </c>
      <c r="D23" s="102">
        <v>6050</v>
      </c>
      <c r="E23" s="106" t="s">
        <v>68</v>
      </c>
      <c r="F23" s="107">
        <v>100000</v>
      </c>
      <c r="G23" s="107">
        <v>100000</v>
      </c>
      <c r="H23" s="108">
        <v>100000</v>
      </c>
      <c r="I23" s="108"/>
      <c r="J23" s="92"/>
      <c r="K23" s="107"/>
      <c r="L23" s="97" t="s">
        <v>30</v>
      </c>
      <c r="M23" s="27"/>
      <c r="N23" s="14"/>
    </row>
    <row r="24" spans="1:14" ht="32.25" customHeight="1" x14ac:dyDescent="0.2">
      <c r="A24" s="28" t="s">
        <v>3</v>
      </c>
      <c r="B24" s="6">
        <v>600</v>
      </c>
      <c r="C24" s="85">
        <v>60014</v>
      </c>
      <c r="D24" s="6">
        <v>6050</v>
      </c>
      <c r="E24" s="43" t="s">
        <v>69</v>
      </c>
      <c r="F24" s="9">
        <v>1011807</v>
      </c>
      <c r="G24" s="9">
        <v>111807</v>
      </c>
      <c r="H24" s="16">
        <v>111807</v>
      </c>
      <c r="I24" s="16"/>
      <c r="J24" s="17"/>
      <c r="K24" s="9"/>
      <c r="L24" s="29" t="s">
        <v>30</v>
      </c>
      <c r="M24" s="27"/>
      <c r="N24" s="14"/>
    </row>
    <row r="25" spans="1:14" ht="27.75" customHeight="1" x14ac:dyDescent="0.2">
      <c r="A25" s="28" t="s">
        <v>37</v>
      </c>
      <c r="B25" s="6">
        <v>600</v>
      </c>
      <c r="C25" s="85">
        <v>60014</v>
      </c>
      <c r="D25" s="6">
        <v>6050</v>
      </c>
      <c r="E25" s="43" t="s">
        <v>70</v>
      </c>
      <c r="F25" s="9">
        <v>909335</v>
      </c>
      <c r="G25" s="9">
        <v>830000</v>
      </c>
      <c r="H25" s="16">
        <v>830000</v>
      </c>
      <c r="I25" s="16"/>
      <c r="J25" s="17"/>
      <c r="K25" s="9"/>
      <c r="L25" s="29" t="s">
        <v>30</v>
      </c>
      <c r="M25" s="27"/>
      <c r="N25" s="14"/>
    </row>
    <row r="26" spans="1:14" ht="37.5" customHeight="1" x14ac:dyDescent="0.2">
      <c r="A26" s="28" t="s">
        <v>44</v>
      </c>
      <c r="B26" s="6">
        <v>600</v>
      </c>
      <c r="C26" s="6">
        <v>60014</v>
      </c>
      <c r="D26" s="6">
        <v>6050</v>
      </c>
      <c r="E26" s="43" t="s">
        <v>59</v>
      </c>
      <c r="F26" s="9">
        <v>13382602.300000001</v>
      </c>
      <c r="G26" s="9">
        <v>393970</v>
      </c>
      <c r="H26" s="16">
        <v>393970</v>
      </c>
      <c r="I26" s="16"/>
      <c r="J26" s="17"/>
      <c r="K26" s="9"/>
      <c r="L26" s="29" t="s">
        <v>30</v>
      </c>
      <c r="M26" s="27"/>
      <c r="N26" s="14"/>
    </row>
    <row r="27" spans="1:14" ht="28.5" customHeight="1" x14ac:dyDescent="0.2">
      <c r="A27" s="28" t="s">
        <v>45</v>
      </c>
      <c r="B27" s="6">
        <v>600</v>
      </c>
      <c r="C27" s="6">
        <v>60014</v>
      </c>
      <c r="D27" s="6">
        <v>6050</v>
      </c>
      <c r="E27" s="43" t="s">
        <v>71</v>
      </c>
      <c r="F27" s="9">
        <v>734433.99</v>
      </c>
      <c r="G27" s="9">
        <v>100000</v>
      </c>
      <c r="H27" s="16">
        <v>100000</v>
      </c>
      <c r="I27" s="16"/>
      <c r="J27" s="17"/>
      <c r="K27" s="9"/>
      <c r="L27" s="29" t="s">
        <v>30</v>
      </c>
      <c r="M27" s="27"/>
      <c r="N27" s="14"/>
    </row>
    <row r="28" spans="1:14" ht="31.5" customHeight="1" x14ac:dyDescent="0.2">
      <c r="A28" s="28" t="s">
        <v>46</v>
      </c>
      <c r="B28" s="6">
        <v>600</v>
      </c>
      <c r="C28" s="6">
        <v>60014</v>
      </c>
      <c r="D28" s="6">
        <v>6050</v>
      </c>
      <c r="E28" s="43" t="s">
        <v>54</v>
      </c>
      <c r="F28" s="23">
        <v>2942210</v>
      </c>
      <c r="G28" s="9">
        <v>100000</v>
      </c>
      <c r="H28" s="16">
        <v>100000</v>
      </c>
      <c r="I28" s="16"/>
      <c r="J28" s="17"/>
      <c r="K28" s="9"/>
      <c r="L28" s="29" t="s">
        <v>30</v>
      </c>
      <c r="M28" s="27"/>
      <c r="N28" s="14"/>
    </row>
    <row r="29" spans="1:14" ht="40.5" customHeight="1" x14ac:dyDescent="0.2">
      <c r="A29" s="28" t="s">
        <v>38</v>
      </c>
      <c r="B29" s="6">
        <v>600</v>
      </c>
      <c r="C29" s="6">
        <v>60014</v>
      </c>
      <c r="D29" s="6">
        <v>6050</v>
      </c>
      <c r="E29" s="43" t="s">
        <v>75</v>
      </c>
      <c r="F29" s="23">
        <v>1766050</v>
      </c>
      <c r="G29" s="9">
        <v>100000</v>
      </c>
      <c r="H29" s="16">
        <v>100000</v>
      </c>
      <c r="I29" s="16"/>
      <c r="J29" s="17"/>
      <c r="K29" s="9"/>
      <c r="L29" s="29" t="s">
        <v>30</v>
      </c>
      <c r="M29" s="27"/>
      <c r="N29" s="14"/>
    </row>
    <row r="30" spans="1:14" ht="40.5" customHeight="1" x14ac:dyDescent="0.2">
      <c r="A30" s="100" t="s">
        <v>39</v>
      </c>
      <c r="B30" s="66">
        <v>600</v>
      </c>
      <c r="C30" s="66">
        <v>60014</v>
      </c>
      <c r="D30" s="66">
        <v>6050</v>
      </c>
      <c r="E30" s="67" t="s">
        <v>72</v>
      </c>
      <c r="F30" s="60">
        <v>1000000</v>
      </c>
      <c r="G30" s="30">
        <v>100000</v>
      </c>
      <c r="H30" s="68">
        <v>100000</v>
      </c>
      <c r="I30" s="68"/>
      <c r="J30" s="69"/>
      <c r="K30" s="30"/>
      <c r="L30" s="70" t="s">
        <v>30</v>
      </c>
      <c r="M30" s="27"/>
      <c r="N30" s="14"/>
    </row>
    <row r="31" spans="1:14" ht="53.25" customHeight="1" x14ac:dyDescent="0.2">
      <c r="A31" s="164" t="s">
        <v>49</v>
      </c>
      <c r="B31" s="182">
        <v>600</v>
      </c>
      <c r="C31" s="182">
        <v>60014</v>
      </c>
      <c r="D31" s="182">
        <v>6050</v>
      </c>
      <c r="E31" s="184" t="s">
        <v>107</v>
      </c>
      <c r="F31" s="152">
        <v>7025942.5</v>
      </c>
      <c r="G31" s="146">
        <v>4431295</v>
      </c>
      <c r="H31" s="146">
        <v>2128946</v>
      </c>
      <c r="I31" s="146"/>
      <c r="J31" s="69" t="s">
        <v>95</v>
      </c>
      <c r="K31" s="146"/>
      <c r="L31" s="148" t="s">
        <v>30</v>
      </c>
      <c r="M31" s="27"/>
      <c r="N31" s="14"/>
    </row>
    <row r="32" spans="1:14" ht="15" x14ac:dyDescent="0.2">
      <c r="A32" s="165"/>
      <c r="B32" s="183"/>
      <c r="C32" s="183"/>
      <c r="D32" s="183"/>
      <c r="E32" s="169"/>
      <c r="F32" s="153"/>
      <c r="G32" s="147"/>
      <c r="H32" s="147"/>
      <c r="I32" s="147"/>
      <c r="J32" s="92"/>
      <c r="K32" s="147"/>
      <c r="L32" s="149"/>
      <c r="M32" s="27"/>
      <c r="N32" s="14"/>
    </row>
    <row r="33" spans="1:14" ht="46.5" customHeight="1" x14ac:dyDescent="0.2">
      <c r="A33" s="28" t="s">
        <v>50</v>
      </c>
      <c r="B33" s="6">
        <v>600</v>
      </c>
      <c r="C33" s="6">
        <v>60014</v>
      </c>
      <c r="D33" s="6">
        <v>6059</v>
      </c>
      <c r="E33" s="10" t="s">
        <v>55</v>
      </c>
      <c r="F33" s="23">
        <v>35647490.310000002</v>
      </c>
      <c r="G33" s="9">
        <v>100000</v>
      </c>
      <c r="H33" s="16">
        <v>100000</v>
      </c>
      <c r="I33" s="16"/>
      <c r="J33" s="17"/>
      <c r="K33" s="9"/>
      <c r="L33" s="29" t="s">
        <v>30</v>
      </c>
      <c r="M33" s="27"/>
      <c r="N33" s="14"/>
    </row>
    <row r="34" spans="1:14" ht="46.5" customHeight="1" x14ac:dyDescent="0.2">
      <c r="A34" s="28" t="s">
        <v>81</v>
      </c>
      <c r="B34" s="6">
        <v>600</v>
      </c>
      <c r="C34" s="6">
        <v>60095</v>
      </c>
      <c r="D34" s="6">
        <v>6050</v>
      </c>
      <c r="E34" s="104" t="s">
        <v>108</v>
      </c>
      <c r="F34" s="23">
        <v>15144.28</v>
      </c>
      <c r="G34" s="9">
        <v>12025</v>
      </c>
      <c r="H34" s="16">
        <v>12025</v>
      </c>
      <c r="I34" s="16"/>
      <c r="J34" s="17"/>
      <c r="K34" s="9"/>
      <c r="L34" s="29" t="s">
        <v>30</v>
      </c>
      <c r="M34" s="27"/>
      <c r="N34" s="14"/>
    </row>
    <row r="35" spans="1:14" ht="29.25" customHeight="1" x14ac:dyDescent="0.2">
      <c r="A35" s="173" t="s">
        <v>31</v>
      </c>
      <c r="B35" s="195"/>
      <c r="C35" s="195"/>
      <c r="D35" s="195"/>
      <c r="E35" s="196"/>
      <c r="F35" s="9">
        <f>SUM(F9:F34)</f>
        <v>128239358.40000001</v>
      </c>
      <c r="G35" s="9">
        <f>SUM(G9:G34)</f>
        <v>30968743</v>
      </c>
      <c r="H35" s="16">
        <f>SUM(H9:H34)</f>
        <v>16322409</v>
      </c>
      <c r="I35" s="16"/>
      <c r="J35" s="17">
        <v>14646334</v>
      </c>
      <c r="K35" s="9"/>
      <c r="L35" s="29"/>
    </row>
    <row r="36" spans="1:14" ht="29.25" customHeight="1" x14ac:dyDescent="0.2">
      <c r="A36" s="28" t="s">
        <v>51</v>
      </c>
      <c r="B36" s="6">
        <v>600</v>
      </c>
      <c r="C36" s="6">
        <v>60095</v>
      </c>
      <c r="D36" s="6">
        <v>6060</v>
      </c>
      <c r="E36" s="86" t="s">
        <v>73</v>
      </c>
      <c r="F36" s="9">
        <v>230000</v>
      </c>
      <c r="G36" s="9">
        <v>230000</v>
      </c>
      <c r="H36" s="16">
        <v>230000</v>
      </c>
      <c r="I36" s="16"/>
      <c r="J36" s="17"/>
      <c r="K36" s="9"/>
      <c r="L36" s="29" t="s">
        <v>30</v>
      </c>
    </row>
    <row r="37" spans="1:14" ht="29.25" customHeight="1" thickBot="1" x14ac:dyDescent="0.25">
      <c r="A37" s="199" t="s">
        <v>74</v>
      </c>
      <c r="B37" s="200"/>
      <c r="C37" s="200"/>
      <c r="D37" s="200"/>
      <c r="E37" s="201"/>
      <c r="F37" s="54">
        <f>SUM(F36)</f>
        <v>230000</v>
      </c>
      <c r="G37" s="54">
        <f>SUM(G36)</f>
        <v>230000</v>
      </c>
      <c r="H37" s="55">
        <f>SUM(H36)</f>
        <v>230000</v>
      </c>
      <c r="I37" s="55"/>
      <c r="J37" s="56"/>
      <c r="K37" s="54"/>
      <c r="L37" s="57"/>
    </row>
    <row r="38" spans="1:14" ht="27" customHeight="1" thickBot="1" x14ac:dyDescent="0.25">
      <c r="A38" s="204" t="s">
        <v>32</v>
      </c>
      <c r="B38" s="205"/>
      <c r="C38" s="205"/>
      <c r="D38" s="205"/>
      <c r="E38" s="206"/>
      <c r="F38" s="31">
        <f>SUM(F35,F37)</f>
        <v>128469358.40000001</v>
      </c>
      <c r="G38" s="31">
        <f>SUM(G35,G37)</f>
        <v>31198743</v>
      </c>
      <c r="H38" s="31">
        <f>SUM(H35,H37)</f>
        <v>16552409</v>
      </c>
      <c r="I38" s="31"/>
      <c r="J38" s="33">
        <f>SUM(J35)</f>
        <v>14646334</v>
      </c>
      <c r="K38" s="31"/>
      <c r="L38" s="32"/>
    </row>
    <row r="39" spans="1:14" ht="38.25" customHeight="1" thickBot="1" x14ac:dyDescent="0.25">
      <c r="A39" s="98" t="s">
        <v>82</v>
      </c>
      <c r="B39" s="61">
        <v>700</v>
      </c>
      <c r="C39" s="61">
        <v>70005</v>
      </c>
      <c r="D39" s="61">
        <v>6060</v>
      </c>
      <c r="E39" s="71" t="s">
        <v>40</v>
      </c>
      <c r="F39" s="24">
        <v>48189</v>
      </c>
      <c r="G39" s="24">
        <v>48189</v>
      </c>
      <c r="H39" s="24">
        <v>48189</v>
      </c>
      <c r="I39" s="24"/>
      <c r="J39" s="72"/>
      <c r="K39" s="24"/>
      <c r="L39" s="35" t="s">
        <v>29</v>
      </c>
    </row>
    <row r="40" spans="1:14" ht="27.75" customHeight="1" thickBot="1" x14ac:dyDescent="0.25">
      <c r="A40" s="211" t="s">
        <v>35</v>
      </c>
      <c r="B40" s="212"/>
      <c r="C40" s="212"/>
      <c r="D40" s="212"/>
      <c r="E40" s="213"/>
      <c r="F40" s="31">
        <f t="shared" ref="F40:H41" si="0">SUM(F39)</f>
        <v>48189</v>
      </c>
      <c r="G40" s="31">
        <f t="shared" si="0"/>
        <v>48189</v>
      </c>
      <c r="H40" s="31">
        <f t="shared" si="0"/>
        <v>48189</v>
      </c>
      <c r="I40" s="31"/>
      <c r="J40" s="33"/>
      <c r="K40" s="31"/>
      <c r="L40" s="32"/>
    </row>
    <row r="41" spans="1:14" ht="24.75" customHeight="1" thickBot="1" x14ac:dyDescent="0.25">
      <c r="A41" s="192" t="s">
        <v>36</v>
      </c>
      <c r="B41" s="193"/>
      <c r="C41" s="193"/>
      <c r="D41" s="193"/>
      <c r="E41" s="194"/>
      <c r="F41" s="78">
        <f t="shared" si="0"/>
        <v>48189</v>
      </c>
      <c r="G41" s="78">
        <f t="shared" si="0"/>
        <v>48189</v>
      </c>
      <c r="H41" s="78">
        <f t="shared" si="0"/>
        <v>48189</v>
      </c>
      <c r="I41" s="78"/>
      <c r="J41" s="79"/>
      <c r="K41" s="78"/>
      <c r="L41" s="80"/>
    </row>
    <row r="42" spans="1:14" ht="30" customHeight="1" x14ac:dyDescent="0.2">
      <c r="A42" s="58" t="s">
        <v>83</v>
      </c>
      <c r="B42" s="36">
        <v>750</v>
      </c>
      <c r="C42" s="36">
        <v>75020</v>
      </c>
      <c r="D42" s="36">
        <v>6060</v>
      </c>
      <c r="E42" s="49" t="s">
        <v>43</v>
      </c>
      <c r="F42" s="37">
        <v>80000</v>
      </c>
      <c r="G42" s="37">
        <v>80000</v>
      </c>
      <c r="H42" s="37">
        <v>80000</v>
      </c>
      <c r="I42" s="62"/>
      <c r="J42" s="63"/>
      <c r="K42" s="37"/>
      <c r="L42" s="64" t="s">
        <v>41</v>
      </c>
    </row>
    <row r="43" spans="1:14" ht="30" customHeight="1" x14ac:dyDescent="0.2">
      <c r="A43" s="28" t="s">
        <v>85</v>
      </c>
      <c r="B43" s="110">
        <v>750</v>
      </c>
      <c r="C43" s="110">
        <v>75020</v>
      </c>
      <c r="D43" s="110">
        <v>6060</v>
      </c>
      <c r="E43" s="109" t="s">
        <v>111</v>
      </c>
      <c r="F43" s="81">
        <v>120000</v>
      </c>
      <c r="G43" s="81">
        <v>120000</v>
      </c>
      <c r="H43" s="81">
        <v>120000</v>
      </c>
      <c r="I43" s="82"/>
      <c r="J43" s="83"/>
      <c r="K43" s="81"/>
      <c r="L43" s="96" t="s">
        <v>41</v>
      </c>
    </row>
    <row r="44" spans="1:14" ht="27" customHeight="1" thickBot="1" x14ac:dyDescent="0.25">
      <c r="A44" s="179" t="s">
        <v>42</v>
      </c>
      <c r="B44" s="180"/>
      <c r="C44" s="180"/>
      <c r="D44" s="180"/>
      <c r="E44" s="181"/>
      <c r="F44" s="39">
        <f>SUM(F42:F43)</f>
        <v>200000</v>
      </c>
      <c r="G44" s="39">
        <f>SUM(G42:G43)</f>
        <v>200000</v>
      </c>
      <c r="H44" s="39">
        <f>SUM(H42:H43)</f>
        <v>200000</v>
      </c>
      <c r="I44" s="40"/>
      <c r="J44" s="41"/>
      <c r="K44" s="39"/>
      <c r="L44" s="42"/>
    </row>
    <row r="45" spans="1:14" ht="21.75" customHeight="1" thickBot="1" x14ac:dyDescent="0.25">
      <c r="A45" s="197" t="s">
        <v>33</v>
      </c>
      <c r="B45" s="198"/>
      <c r="C45" s="198"/>
      <c r="D45" s="198"/>
      <c r="E45" s="198"/>
      <c r="F45" s="24">
        <f>SUM(F44)</f>
        <v>200000</v>
      </c>
      <c r="G45" s="24">
        <f>SUM(G44)</f>
        <v>200000</v>
      </c>
      <c r="H45" s="24">
        <f>SUM(H44)</f>
        <v>200000</v>
      </c>
      <c r="I45" s="34"/>
      <c r="J45" s="25"/>
      <c r="K45" s="24"/>
      <c r="L45" s="35"/>
    </row>
    <row r="46" spans="1:14" ht="53.25" customHeight="1" x14ac:dyDescent="0.2">
      <c r="A46" s="112" t="s">
        <v>89</v>
      </c>
      <c r="B46" s="113">
        <v>801</v>
      </c>
      <c r="C46" s="113">
        <v>80115</v>
      </c>
      <c r="D46" s="113">
        <v>6050</v>
      </c>
      <c r="E46" s="116" t="s">
        <v>112</v>
      </c>
      <c r="F46" s="114">
        <v>33300</v>
      </c>
      <c r="G46" s="114">
        <v>33300</v>
      </c>
      <c r="H46" s="114">
        <v>33300</v>
      </c>
      <c r="I46" s="111"/>
      <c r="J46" s="115"/>
      <c r="K46" s="114"/>
      <c r="L46" s="132" t="s">
        <v>41</v>
      </c>
    </row>
    <row r="47" spans="1:14" ht="67.5" customHeight="1" x14ac:dyDescent="0.2">
      <c r="A47" s="28" t="s">
        <v>103</v>
      </c>
      <c r="B47" s="50">
        <v>801</v>
      </c>
      <c r="C47" s="50">
        <v>80115</v>
      </c>
      <c r="D47" s="50">
        <v>6050</v>
      </c>
      <c r="E47" s="59" t="s">
        <v>130</v>
      </c>
      <c r="F47" s="51">
        <v>11000</v>
      </c>
      <c r="G47" s="51">
        <v>11000</v>
      </c>
      <c r="H47" s="51">
        <v>11000</v>
      </c>
      <c r="I47" s="121"/>
      <c r="J47" s="53"/>
      <c r="K47" s="51"/>
      <c r="L47" s="29" t="s">
        <v>129</v>
      </c>
    </row>
    <row r="48" spans="1:14" ht="51" customHeight="1" x14ac:dyDescent="0.2">
      <c r="A48" s="101" t="s">
        <v>104</v>
      </c>
      <c r="B48" s="117">
        <v>801</v>
      </c>
      <c r="C48" s="117">
        <v>80120</v>
      </c>
      <c r="D48" s="117">
        <v>6050</v>
      </c>
      <c r="E48" s="103" t="s">
        <v>100</v>
      </c>
      <c r="F48" s="118">
        <v>100000</v>
      </c>
      <c r="G48" s="118">
        <v>100000</v>
      </c>
      <c r="H48" s="118">
        <v>100000</v>
      </c>
      <c r="I48" s="119"/>
      <c r="J48" s="120"/>
      <c r="K48" s="118"/>
      <c r="L48" s="97" t="s">
        <v>99</v>
      </c>
    </row>
    <row r="49" spans="1:12" ht="51" customHeight="1" x14ac:dyDescent="0.2">
      <c r="A49" s="164" t="s">
        <v>120</v>
      </c>
      <c r="B49" s="166">
        <v>801</v>
      </c>
      <c r="C49" s="166">
        <v>80134</v>
      </c>
      <c r="D49" s="166">
        <v>6050</v>
      </c>
      <c r="E49" s="168" t="s">
        <v>76</v>
      </c>
      <c r="F49" s="152">
        <v>6734390</v>
      </c>
      <c r="G49" s="152">
        <v>6684390</v>
      </c>
      <c r="H49" s="152">
        <v>4184390</v>
      </c>
      <c r="I49" s="154"/>
      <c r="J49" s="69" t="s">
        <v>101</v>
      </c>
      <c r="K49" s="156"/>
      <c r="L49" s="150" t="s">
        <v>84</v>
      </c>
    </row>
    <row r="50" spans="1:12" ht="32.25" customHeight="1" x14ac:dyDescent="0.2">
      <c r="A50" s="165"/>
      <c r="B50" s="167"/>
      <c r="C50" s="167"/>
      <c r="D50" s="167"/>
      <c r="E50" s="169"/>
      <c r="F50" s="153"/>
      <c r="G50" s="153"/>
      <c r="H50" s="153"/>
      <c r="I50" s="155"/>
      <c r="J50" s="92"/>
      <c r="K50" s="157"/>
      <c r="L50" s="151"/>
    </row>
    <row r="51" spans="1:12" ht="41.25" customHeight="1" x14ac:dyDescent="0.2">
      <c r="A51" s="28" t="s">
        <v>121</v>
      </c>
      <c r="B51" s="110">
        <v>801</v>
      </c>
      <c r="C51" s="110">
        <v>80134</v>
      </c>
      <c r="D51" s="110">
        <v>6050</v>
      </c>
      <c r="E51" s="59" t="s">
        <v>131</v>
      </c>
      <c r="F51" s="128">
        <v>34104</v>
      </c>
      <c r="G51" s="128">
        <v>34104</v>
      </c>
      <c r="H51" s="128">
        <v>34104</v>
      </c>
      <c r="I51" s="129"/>
      <c r="J51" s="17"/>
      <c r="K51" s="130"/>
      <c r="L51" s="29" t="s">
        <v>41</v>
      </c>
    </row>
    <row r="52" spans="1:12" ht="24.75" customHeight="1" thickBot="1" x14ac:dyDescent="0.25">
      <c r="A52" s="170" t="s">
        <v>53</v>
      </c>
      <c r="B52" s="171"/>
      <c r="C52" s="171"/>
      <c r="D52" s="171"/>
      <c r="E52" s="172"/>
      <c r="F52" s="81">
        <f>SUM(F46:F51)</f>
        <v>6912794</v>
      </c>
      <c r="G52" s="81">
        <f>SUM(G46:G51)</f>
        <v>6862794</v>
      </c>
      <c r="H52" s="81">
        <f>SUM(H46:H51)</f>
        <v>4362794</v>
      </c>
      <c r="I52" s="82"/>
      <c r="J52" s="94">
        <v>2500000</v>
      </c>
      <c r="K52" s="81"/>
      <c r="L52" s="84"/>
    </row>
    <row r="53" spans="1:12" ht="26.25" customHeight="1" thickBot="1" x14ac:dyDescent="0.25">
      <c r="A53" s="176" t="s">
        <v>52</v>
      </c>
      <c r="B53" s="177"/>
      <c r="C53" s="177"/>
      <c r="D53" s="177"/>
      <c r="E53" s="178"/>
      <c r="F53" s="24">
        <f>SUM(F52)</f>
        <v>6912794</v>
      </c>
      <c r="G53" s="24">
        <f>SUM(G52)</f>
        <v>6862794</v>
      </c>
      <c r="H53" s="24">
        <f>SUM(H52)</f>
        <v>4362794</v>
      </c>
      <c r="I53" s="34"/>
      <c r="J53" s="24">
        <f>SUM(J52)</f>
        <v>2500000</v>
      </c>
      <c r="K53" s="24"/>
      <c r="L53" s="35"/>
    </row>
    <row r="54" spans="1:12" ht="41.25" customHeight="1" x14ac:dyDescent="0.2">
      <c r="A54" s="58" t="s">
        <v>122</v>
      </c>
      <c r="B54" s="87">
        <v>852</v>
      </c>
      <c r="C54" s="87">
        <v>85202</v>
      </c>
      <c r="D54" s="87">
        <v>6050</v>
      </c>
      <c r="E54" s="59" t="s">
        <v>78</v>
      </c>
      <c r="F54" s="81">
        <v>50000</v>
      </c>
      <c r="G54" s="81">
        <v>50000</v>
      </c>
      <c r="H54" s="81">
        <v>50000</v>
      </c>
      <c r="I54" s="82"/>
      <c r="J54" s="83"/>
      <c r="K54" s="81"/>
      <c r="L54" s="96" t="s">
        <v>77</v>
      </c>
    </row>
    <row r="55" spans="1:12" ht="50.25" customHeight="1" x14ac:dyDescent="0.2">
      <c r="A55" s="28" t="s">
        <v>123</v>
      </c>
      <c r="B55" s="50">
        <v>852</v>
      </c>
      <c r="C55" s="50">
        <v>85202</v>
      </c>
      <c r="D55" s="50">
        <v>6050</v>
      </c>
      <c r="E55" s="59" t="s">
        <v>105</v>
      </c>
      <c r="F55" s="51">
        <v>135975</v>
      </c>
      <c r="G55" s="51">
        <v>30814</v>
      </c>
      <c r="H55" s="51">
        <v>30814</v>
      </c>
      <c r="I55" s="52"/>
      <c r="J55" s="53"/>
      <c r="K55" s="51"/>
      <c r="L55" s="29" t="s">
        <v>102</v>
      </c>
    </row>
    <row r="56" spans="1:12" ht="50.25" customHeight="1" x14ac:dyDescent="0.2">
      <c r="A56" s="28" t="s">
        <v>124</v>
      </c>
      <c r="B56" s="50">
        <v>852</v>
      </c>
      <c r="C56" s="50">
        <v>85202</v>
      </c>
      <c r="D56" s="50">
        <v>6050</v>
      </c>
      <c r="E56" s="59" t="s">
        <v>113</v>
      </c>
      <c r="F56" s="51">
        <v>113500</v>
      </c>
      <c r="G56" s="51">
        <v>113500</v>
      </c>
      <c r="H56" s="51">
        <v>113500</v>
      </c>
      <c r="I56" s="52"/>
      <c r="J56" s="53"/>
      <c r="K56" s="51"/>
      <c r="L56" s="29" t="s">
        <v>102</v>
      </c>
    </row>
    <row r="57" spans="1:12" ht="26.25" customHeight="1" thickBot="1" x14ac:dyDescent="0.25">
      <c r="A57" s="208" t="s">
        <v>47</v>
      </c>
      <c r="B57" s="209"/>
      <c r="C57" s="209"/>
      <c r="D57" s="209"/>
      <c r="E57" s="210"/>
      <c r="F57" s="73">
        <f>SUM(F54:F56)</f>
        <v>299475</v>
      </c>
      <c r="G57" s="73">
        <f>SUM(G54:G56)</f>
        <v>194314</v>
      </c>
      <c r="H57" s="73">
        <f>SUM(H54:H56)</f>
        <v>194314</v>
      </c>
      <c r="I57" s="74"/>
      <c r="J57" s="75"/>
      <c r="K57" s="73"/>
      <c r="L57" s="76"/>
    </row>
    <row r="58" spans="1:12" ht="21.75" customHeight="1" thickBot="1" x14ac:dyDescent="0.25">
      <c r="A58" s="197" t="s">
        <v>48</v>
      </c>
      <c r="B58" s="198"/>
      <c r="C58" s="198"/>
      <c r="D58" s="198"/>
      <c r="E58" s="198"/>
      <c r="F58" s="24">
        <f>SUM(F57)</f>
        <v>299475</v>
      </c>
      <c r="G58" s="24">
        <f>SUM(G57)</f>
        <v>194314</v>
      </c>
      <c r="H58" s="24">
        <f>SUM(H57)</f>
        <v>194314</v>
      </c>
      <c r="I58" s="34"/>
      <c r="J58" s="25"/>
      <c r="K58" s="24"/>
      <c r="L58" s="26"/>
    </row>
    <row r="59" spans="1:12" ht="29.25" customHeight="1" x14ac:dyDescent="0.2">
      <c r="A59" s="58" t="s">
        <v>125</v>
      </c>
      <c r="B59" s="87">
        <v>853</v>
      </c>
      <c r="C59" s="87">
        <v>85395</v>
      </c>
      <c r="D59" s="87">
        <v>6050</v>
      </c>
      <c r="E59" s="49" t="s">
        <v>86</v>
      </c>
      <c r="F59" s="88">
        <v>1256539</v>
      </c>
      <c r="G59" s="88">
        <v>137461</v>
      </c>
      <c r="H59" s="88">
        <v>137461</v>
      </c>
      <c r="I59" s="89"/>
      <c r="J59" s="90"/>
      <c r="K59" s="88"/>
      <c r="L59" s="91" t="s">
        <v>77</v>
      </c>
    </row>
    <row r="60" spans="1:12" ht="21.75" customHeight="1" x14ac:dyDescent="0.2">
      <c r="A60" s="187" t="s">
        <v>87</v>
      </c>
      <c r="B60" s="188"/>
      <c r="C60" s="188"/>
      <c r="D60" s="188"/>
      <c r="E60" s="189"/>
      <c r="F60" s="133">
        <f t="shared" ref="F60:H60" si="1">SUM(F59)</f>
        <v>1256539</v>
      </c>
      <c r="G60" s="133">
        <f t="shared" si="1"/>
        <v>137461</v>
      </c>
      <c r="H60" s="133">
        <f t="shared" si="1"/>
        <v>137461</v>
      </c>
      <c r="I60" s="134"/>
      <c r="J60" s="135"/>
      <c r="K60" s="133"/>
      <c r="L60" s="136"/>
    </row>
    <row r="61" spans="1:12" ht="42" customHeight="1" x14ac:dyDescent="0.2">
      <c r="A61" s="28" t="s">
        <v>126</v>
      </c>
      <c r="B61" s="50">
        <v>853</v>
      </c>
      <c r="C61" s="50">
        <v>85333</v>
      </c>
      <c r="D61" s="50">
        <v>6060</v>
      </c>
      <c r="E61" s="137" t="s">
        <v>114</v>
      </c>
      <c r="F61" s="51">
        <v>98400</v>
      </c>
      <c r="G61" s="51">
        <v>98400</v>
      </c>
      <c r="H61" s="51">
        <v>98400</v>
      </c>
      <c r="I61" s="52"/>
      <c r="J61" s="53"/>
      <c r="K61" s="51"/>
      <c r="L61" s="138" t="s">
        <v>115</v>
      </c>
    </row>
    <row r="62" spans="1:12" ht="21.75" customHeight="1" thickBot="1" x14ac:dyDescent="0.25">
      <c r="A62" s="170" t="s">
        <v>116</v>
      </c>
      <c r="B62" s="171"/>
      <c r="C62" s="171"/>
      <c r="D62" s="171"/>
      <c r="E62" s="172"/>
      <c r="F62" s="122">
        <f>SUM(F61)</f>
        <v>98400</v>
      </c>
      <c r="G62" s="122">
        <f>SUM(G61)</f>
        <v>98400</v>
      </c>
      <c r="H62" s="122">
        <f>SUM(H61)</f>
        <v>98400</v>
      </c>
      <c r="I62" s="123"/>
      <c r="J62" s="124"/>
      <c r="K62" s="122"/>
      <c r="L62" s="125"/>
    </row>
    <row r="63" spans="1:12" ht="21.75" customHeight="1" thickBot="1" x14ac:dyDescent="0.25">
      <c r="A63" s="176" t="s">
        <v>88</v>
      </c>
      <c r="B63" s="177"/>
      <c r="C63" s="177"/>
      <c r="D63" s="177"/>
      <c r="E63" s="178"/>
      <c r="F63" s="24">
        <f>SUM(F60,F62)</f>
        <v>1354939</v>
      </c>
      <c r="G63" s="24">
        <f>SUM(G60,G62)</f>
        <v>235861</v>
      </c>
      <c r="H63" s="24">
        <f>SUM(H60,H62)</f>
        <v>235861</v>
      </c>
      <c r="I63" s="34"/>
      <c r="J63" s="25"/>
      <c r="K63" s="24"/>
      <c r="L63" s="26"/>
    </row>
    <row r="64" spans="1:12" ht="33" customHeight="1" x14ac:dyDescent="0.2">
      <c r="A64" s="58" t="s">
        <v>127</v>
      </c>
      <c r="B64" s="99">
        <v>854</v>
      </c>
      <c r="C64" s="99">
        <v>85420</v>
      </c>
      <c r="D64" s="99">
        <v>6050</v>
      </c>
      <c r="E64" s="95" t="s">
        <v>117</v>
      </c>
      <c r="F64" s="88">
        <v>366482</v>
      </c>
      <c r="G64" s="88">
        <v>361332</v>
      </c>
      <c r="H64" s="88">
        <v>361332</v>
      </c>
      <c r="I64" s="62"/>
      <c r="J64" s="90"/>
      <c r="K64" s="88"/>
      <c r="L64" s="131" t="s">
        <v>41</v>
      </c>
    </row>
    <row r="65" spans="1:12" ht="21.75" customHeight="1" thickBot="1" x14ac:dyDescent="0.25">
      <c r="A65" s="173" t="s">
        <v>118</v>
      </c>
      <c r="B65" s="174"/>
      <c r="C65" s="174"/>
      <c r="D65" s="174"/>
      <c r="E65" s="175"/>
      <c r="F65" s="94">
        <f t="shared" ref="F65:H66" si="2">SUM(F64)</f>
        <v>366482</v>
      </c>
      <c r="G65" s="94">
        <f t="shared" si="2"/>
        <v>361332</v>
      </c>
      <c r="H65" s="94">
        <f t="shared" si="2"/>
        <v>361332</v>
      </c>
      <c r="I65" s="126"/>
      <c r="J65" s="83"/>
      <c r="K65" s="94"/>
      <c r="L65" s="127"/>
    </row>
    <row r="66" spans="1:12" ht="21.75" customHeight="1" thickBot="1" x14ac:dyDescent="0.25">
      <c r="A66" s="176" t="s">
        <v>119</v>
      </c>
      <c r="B66" s="177"/>
      <c r="C66" s="177"/>
      <c r="D66" s="177"/>
      <c r="E66" s="178"/>
      <c r="F66" s="94">
        <f t="shared" si="2"/>
        <v>366482</v>
      </c>
      <c r="G66" s="94">
        <f t="shared" si="2"/>
        <v>361332</v>
      </c>
      <c r="H66" s="94">
        <f t="shared" si="2"/>
        <v>361332</v>
      </c>
      <c r="I66" s="126"/>
      <c r="J66" s="25"/>
      <c r="K66" s="94"/>
      <c r="L66" s="127"/>
    </row>
    <row r="67" spans="1:12" ht="63.75" customHeight="1" thickBot="1" x14ac:dyDescent="0.25">
      <c r="A67" s="158" t="s">
        <v>128</v>
      </c>
      <c r="B67" s="160">
        <v>926</v>
      </c>
      <c r="C67" s="160">
        <v>92695</v>
      </c>
      <c r="D67" s="160">
        <v>6050</v>
      </c>
      <c r="E67" s="162" t="s">
        <v>90</v>
      </c>
      <c r="F67" s="142">
        <v>1162402</v>
      </c>
      <c r="G67" s="142">
        <v>1113673</v>
      </c>
      <c r="H67" s="142">
        <v>532673</v>
      </c>
      <c r="I67" s="140"/>
      <c r="J67" s="93" t="s">
        <v>96</v>
      </c>
      <c r="K67" s="142"/>
      <c r="L67" s="144" t="s">
        <v>41</v>
      </c>
    </row>
    <row r="68" spans="1:12" ht="15.75" customHeight="1" x14ac:dyDescent="0.2">
      <c r="A68" s="159"/>
      <c r="B68" s="161"/>
      <c r="C68" s="161"/>
      <c r="D68" s="161"/>
      <c r="E68" s="163"/>
      <c r="F68" s="143"/>
      <c r="G68" s="143"/>
      <c r="H68" s="143"/>
      <c r="I68" s="141"/>
      <c r="J68" s="92"/>
      <c r="K68" s="143"/>
      <c r="L68" s="145"/>
    </row>
    <row r="69" spans="1:12" ht="21.75" customHeight="1" thickBot="1" x14ac:dyDescent="0.25">
      <c r="A69" s="187" t="s">
        <v>91</v>
      </c>
      <c r="B69" s="188"/>
      <c r="C69" s="188"/>
      <c r="D69" s="188"/>
      <c r="E69" s="189"/>
      <c r="F69" s="133">
        <f>SUM(F67)</f>
        <v>1162402</v>
      </c>
      <c r="G69" s="133">
        <f>SUM(G67)</f>
        <v>1113673</v>
      </c>
      <c r="H69" s="133">
        <f>SUM(H67)</f>
        <v>532673</v>
      </c>
      <c r="I69" s="134"/>
      <c r="J69" s="139">
        <v>581000</v>
      </c>
      <c r="K69" s="133"/>
      <c r="L69" s="136"/>
    </row>
    <row r="70" spans="1:12" ht="21.75" customHeight="1" thickBot="1" x14ac:dyDescent="0.25">
      <c r="A70" s="176" t="s">
        <v>92</v>
      </c>
      <c r="B70" s="177"/>
      <c r="C70" s="177"/>
      <c r="D70" s="177"/>
      <c r="E70" s="178"/>
      <c r="F70" s="24">
        <f>SUM(F69)</f>
        <v>1162402</v>
      </c>
      <c r="G70" s="24">
        <f>SUM(G69)</f>
        <v>1113673</v>
      </c>
      <c r="H70" s="24">
        <f>SUM(H69)</f>
        <v>532673</v>
      </c>
      <c r="I70" s="34"/>
      <c r="J70" s="34">
        <v>581000</v>
      </c>
      <c r="K70" s="24"/>
      <c r="L70" s="26"/>
    </row>
    <row r="71" spans="1:12" ht="21.75" customHeight="1" thickBot="1" x14ac:dyDescent="0.25">
      <c r="A71" s="197" t="s">
        <v>34</v>
      </c>
      <c r="B71" s="198"/>
      <c r="C71" s="198"/>
      <c r="D71" s="198"/>
      <c r="E71" s="198"/>
      <c r="F71" s="11">
        <f>SUM(F38,F41,F45,F53,F58,F63,F66,F70)</f>
        <v>138813639.40000001</v>
      </c>
      <c r="G71" s="11">
        <f>SUM(G38,G41,G45,G53,G58,G63,G66,G70)</f>
        <v>40214906</v>
      </c>
      <c r="H71" s="11">
        <f>SUM(H38,H41,H45,H53,H58,H63,H66,H70)</f>
        <v>22487572</v>
      </c>
      <c r="I71" s="11"/>
      <c r="J71" s="77">
        <f>SUM(J38,J53,J70)</f>
        <v>17727334</v>
      </c>
      <c r="K71" s="11"/>
      <c r="L71" s="32"/>
    </row>
    <row r="72" spans="1:12" ht="11.25" customHeight="1" x14ac:dyDescent="0.2">
      <c r="A72" s="19"/>
      <c r="B72" s="19"/>
      <c r="C72" s="19"/>
      <c r="D72" s="19"/>
      <c r="E72" s="15"/>
      <c r="F72" s="20"/>
      <c r="G72" s="20"/>
      <c r="H72" s="20"/>
      <c r="I72" s="20"/>
      <c r="J72" s="22"/>
      <c r="K72" s="20"/>
      <c r="L72" s="19"/>
    </row>
    <row r="73" spans="1:12" ht="4.5" customHeight="1" x14ac:dyDescent="0.2">
      <c r="A73" s="207"/>
      <c r="B73" s="207"/>
      <c r="C73" s="207"/>
      <c r="D73" s="207"/>
      <c r="E73" s="207"/>
      <c r="F73" s="207"/>
      <c r="G73" s="207"/>
      <c r="H73" s="207"/>
      <c r="I73" s="207"/>
      <c r="J73" s="207"/>
      <c r="K73" s="38"/>
      <c r="L73" s="38"/>
    </row>
    <row r="74" spans="1:12" ht="5.25" customHeight="1" x14ac:dyDescent="0.2">
      <c r="A74" s="19"/>
      <c r="B74" s="19"/>
      <c r="C74" s="19"/>
      <c r="D74" s="19"/>
      <c r="E74" s="15"/>
      <c r="F74" s="20"/>
      <c r="G74" s="20"/>
      <c r="H74" s="20"/>
      <c r="I74" s="21"/>
      <c r="J74" s="22"/>
      <c r="K74" s="20"/>
      <c r="L74" s="19"/>
    </row>
    <row r="75" spans="1:12" hidden="1" x14ac:dyDescent="0.2"/>
    <row r="76" spans="1:12" ht="19.5" customHeight="1" x14ac:dyDescent="0.2">
      <c r="A76" s="1" t="s">
        <v>15</v>
      </c>
    </row>
    <row r="77" spans="1:12" x14ac:dyDescent="0.2">
      <c r="A77" s="1" t="s">
        <v>79</v>
      </c>
    </row>
    <row r="78" spans="1:12" x14ac:dyDescent="0.2">
      <c r="A78" s="1" t="s">
        <v>14</v>
      </c>
    </row>
    <row r="79" spans="1:12" x14ac:dyDescent="0.2">
      <c r="A79" s="186" t="s">
        <v>97</v>
      </c>
      <c r="B79" s="186"/>
      <c r="C79" s="186"/>
      <c r="D79" s="186"/>
      <c r="E79" s="186"/>
      <c r="F79" s="186"/>
      <c r="G79" s="186"/>
    </row>
    <row r="80" spans="1:12" x14ac:dyDescent="0.2">
      <c r="A80" s="186" t="s">
        <v>98</v>
      </c>
      <c r="B80" s="186"/>
      <c r="C80" s="186"/>
      <c r="D80" s="186"/>
      <c r="E80" s="186"/>
      <c r="F80" s="186"/>
      <c r="G80" s="186"/>
    </row>
    <row r="81" spans="1:1" x14ac:dyDescent="0.2">
      <c r="A81" s="1" t="s">
        <v>80</v>
      </c>
    </row>
    <row r="82" spans="1:1" ht="16.5" customHeight="1" x14ac:dyDescent="0.2"/>
    <row r="83" spans="1:1" x14ac:dyDescent="0.2">
      <c r="A83" s="8" t="s">
        <v>26</v>
      </c>
    </row>
  </sheetData>
  <mergeCells count="114">
    <mergeCell ref="A40:E40"/>
    <mergeCell ref="A45:E45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H4:K4"/>
    <mergeCell ref="E31:E32"/>
    <mergeCell ref="F31:F32"/>
    <mergeCell ref="L10:L11"/>
    <mergeCell ref="A12:A13"/>
    <mergeCell ref="B12:B13"/>
    <mergeCell ref="C12:C13"/>
    <mergeCell ref="D12:D13"/>
    <mergeCell ref="E12:E13"/>
    <mergeCell ref="F12:F13"/>
    <mergeCell ref="G12:G13"/>
    <mergeCell ref="H12:H13"/>
    <mergeCell ref="A79:G79"/>
    <mergeCell ref="A80:G80"/>
    <mergeCell ref="A60:E60"/>
    <mergeCell ref="A63:E63"/>
    <mergeCell ref="A69:E69"/>
    <mergeCell ref="D3:D7"/>
    <mergeCell ref="A41:E41"/>
    <mergeCell ref="A35:E35"/>
    <mergeCell ref="A70:E70"/>
    <mergeCell ref="A58:E58"/>
    <mergeCell ref="A37:E37"/>
    <mergeCell ref="A52:E52"/>
    <mergeCell ref="G3:K3"/>
    <mergeCell ref="F3:F7"/>
    <mergeCell ref="H5:H7"/>
    <mergeCell ref="A38:E38"/>
    <mergeCell ref="A10:A11"/>
    <mergeCell ref="B10:B11"/>
    <mergeCell ref="C10:C11"/>
    <mergeCell ref="A73:J73"/>
    <mergeCell ref="A57:E57"/>
    <mergeCell ref="A71:E71"/>
    <mergeCell ref="K10:K11"/>
    <mergeCell ref="I10:I11"/>
    <mergeCell ref="I12:I13"/>
    <mergeCell ref="K12:K13"/>
    <mergeCell ref="L12:L13"/>
    <mergeCell ref="D10:D11"/>
    <mergeCell ref="E10:E11"/>
    <mergeCell ref="F10:F11"/>
    <mergeCell ref="G10:G11"/>
    <mergeCell ref="H10:H11"/>
    <mergeCell ref="I17:I18"/>
    <mergeCell ref="K17:K18"/>
    <mergeCell ref="L17:L18"/>
    <mergeCell ref="L19:L20"/>
    <mergeCell ref="A17:A18"/>
    <mergeCell ref="B17:B18"/>
    <mergeCell ref="C17:C18"/>
    <mergeCell ref="D17:D18"/>
    <mergeCell ref="E17:E18"/>
    <mergeCell ref="F17:F18"/>
    <mergeCell ref="G17:G18"/>
    <mergeCell ref="H17:H18"/>
    <mergeCell ref="A19:A20"/>
    <mergeCell ref="B19:B20"/>
    <mergeCell ref="C19:C20"/>
    <mergeCell ref="D19:D20"/>
    <mergeCell ref="E19:E20"/>
    <mergeCell ref="F19:F20"/>
    <mergeCell ref="G19:G20"/>
    <mergeCell ref="I19:I20"/>
    <mergeCell ref="K19:K20"/>
    <mergeCell ref="A67:A68"/>
    <mergeCell ref="B67:B68"/>
    <mergeCell ref="C67:C68"/>
    <mergeCell ref="D67:D68"/>
    <mergeCell ref="E67:E68"/>
    <mergeCell ref="H19:H20"/>
    <mergeCell ref="A49:A50"/>
    <mergeCell ref="B49:B50"/>
    <mergeCell ref="C49:C50"/>
    <mergeCell ref="D49:D50"/>
    <mergeCell ref="E49:E50"/>
    <mergeCell ref="F49:F50"/>
    <mergeCell ref="A62:E62"/>
    <mergeCell ref="A65:E65"/>
    <mergeCell ref="A66:E66"/>
    <mergeCell ref="A53:E53"/>
    <mergeCell ref="A44:E44"/>
    <mergeCell ref="F67:F68"/>
    <mergeCell ref="G67:G68"/>
    <mergeCell ref="H67:H68"/>
    <mergeCell ref="A31:A32"/>
    <mergeCell ref="B31:B32"/>
    <mergeCell ref="C31:C32"/>
    <mergeCell ref="D31:D32"/>
    <mergeCell ref="I67:I68"/>
    <mergeCell ref="K67:K68"/>
    <mergeCell ref="L67:L68"/>
    <mergeCell ref="G31:G32"/>
    <mergeCell ref="H31:H32"/>
    <mergeCell ref="I31:I32"/>
    <mergeCell ref="K31:K32"/>
    <mergeCell ref="L31:L32"/>
    <mergeCell ref="L49:L50"/>
    <mergeCell ref="G49:G50"/>
    <mergeCell ref="H49:H50"/>
    <mergeCell ref="I49:I50"/>
    <mergeCell ref="K49:K50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rstPageNumber="59" fitToHeight="4" orientation="landscape" r:id="rId1"/>
  <headerFooter alignWithMargins="0">
    <oddHeader xml:space="preserve">&amp;RZałącznik Nr 4
                         do UCHWAŁY Nr   /XXVIII/2021 
RADY POWIATU W RADOMIU
z dnia
Zmiany do Tabeli Nr 4 do UCHWAŁY BUDŻETOWEJ NR 268/XXVI/2020 z dnia 28 grudnia 2020 roku                    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adabrowska</cp:lastModifiedBy>
  <cp:lastPrinted>2021-03-04T10:14:37Z</cp:lastPrinted>
  <dcterms:created xsi:type="dcterms:W3CDTF">1998-12-09T13:02:10Z</dcterms:created>
  <dcterms:modified xsi:type="dcterms:W3CDTF">2021-03-05T11:50:12Z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