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atreiały na sesję\VI kadencja\XXXII sesja\10. druk Nr 7\"/>
    </mc:Choice>
  </mc:AlternateContent>
  <bookViews>
    <workbookView xWindow="-15" yWindow="-15" windowWidth="12120" windowHeight="6525"/>
  </bookViews>
  <sheets>
    <sheet name="Tabela Nr 4" sheetId="27" r:id="rId1"/>
  </sheets>
  <definedNames>
    <definedName name="_xlnm.Print_Titles" localSheetId="0">'Tabela Nr 4'!$3:$8</definedName>
  </definedNames>
  <calcPr calcId="162913"/>
</workbook>
</file>

<file path=xl/calcChain.xml><?xml version="1.0" encoding="utf-8"?>
<calcChain xmlns="http://schemas.openxmlformats.org/spreadsheetml/2006/main">
  <c r="H78" i="27" l="1"/>
  <c r="G78" i="27"/>
  <c r="F78" i="27"/>
  <c r="H46" i="27" l="1"/>
  <c r="G46" i="27"/>
  <c r="F46" i="27"/>
  <c r="H86" i="27"/>
  <c r="H87" i="27" s="1"/>
  <c r="G86" i="27"/>
  <c r="G87" i="27" s="1"/>
  <c r="F86" i="27"/>
  <c r="F87" i="27" s="1"/>
  <c r="H43" i="27"/>
  <c r="G43" i="27"/>
  <c r="F43" i="27"/>
  <c r="H74" i="27"/>
  <c r="H75" i="27" s="1"/>
  <c r="F74" i="27"/>
  <c r="F75" i="27" s="1"/>
  <c r="G74" i="27"/>
  <c r="G75" i="27" s="1"/>
  <c r="H68" i="27"/>
  <c r="H69" i="27" s="1"/>
  <c r="G68" i="27"/>
  <c r="G69" i="27" s="1"/>
  <c r="F68" i="27"/>
  <c r="F69" i="27" s="1"/>
  <c r="H53" i="27"/>
  <c r="H54" i="27" s="1"/>
  <c r="G53" i="27"/>
  <c r="G54" i="27" s="1"/>
  <c r="F53" i="27"/>
  <c r="F54" i="27" s="1"/>
  <c r="H83" i="27"/>
  <c r="H84" i="27" s="1"/>
  <c r="G83" i="27"/>
  <c r="G84" i="27" s="1"/>
  <c r="F84" i="27"/>
  <c r="H80" i="27"/>
  <c r="G80" i="27"/>
  <c r="F80" i="27"/>
  <c r="H57" i="27"/>
  <c r="H58" i="27" s="1"/>
  <c r="G57" i="27"/>
  <c r="G58" i="27" s="1"/>
  <c r="F57" i="27"/>
  <c r="F58" i="27" s="1"/>
  <c r="J69" i="27"/>
  <c r="H90" i="27"/>
  <c r="H91" i="27"/>
  <c r="G90" i="27"/>
  <c r="G91" i="27"/>
  <c r="F90" i="27"/>
  <c r="F91" i="27" s="1"/>
  <c r="H81" i="27"/>
  <c r="G81" i="27"/>
  <c r="F81" i="27"/>
  <c r="F49" i="27"/>
  <c r="F50" i="27" s="1"/>
  <c r="H49" i="27"/>
  <c r="H50" i="27" s="1"/>
  <c r="G49" i="27"/>
  <c r="G50" i="27" s="1"/>
  <c r="F47" i="27" l="1"/>
  <c r="F92" i="27" s="1"/>
  <c r="J92" i="27"/>
  <c r="H47" i="27"/>
  <c r="H92" i="27" s="1"/>
  <c r="G47" i="27"/>
  <c r="G92" i="27" s="1"/>
</calcChain>
</file>

<file path=xl/sharedStrings.xml><?xml version="1.0" encoding="utf-8"?>
<sst xmlns="http://schemas.openxmlformats.org/spreadsheetml/2006/main" count="215" uniqueCount="172">
  <si>
    <t>9.</t>
  </si>
  <si>
    <t>10.</t>
  </si>
  <si>
    <t>11.</t>
  </si>
  <si>
    <t>12.</t>
  </si>
  <si>
    <t>4.</t>
  </si>
  <si>
    <t>Dział</t>
  </si>
  <si>
    <t>1.</t>
  </si>
  <si>
    <t>2.</t>
  </si>
  <si>
    <t>3.</t>
  </si>
  <si>
    <t>5.</t>
  </si>
  <si>
    <t>6.</t>
  </si>
  <si>
    <t>Rozdz.</t>
  </si>
  <si>
    <t>w złotych</t>
  </si>
  <si>
    <t>Lp.</t>
  </si>
  <si>
    <t>B. Środki i dotacje otrzymane od innych jst oraz innych jednostek zaliczanych do sektora finansów publicznych</t>
  </si>
  <si>
    <t>* Wybrać odpowiednie oznaczenie źródła finansowania:</t>
  </si>
  <si>
    <t>Planowane wydatki</t>
  </si>
  <si>
    <t>kredyty
i pożyczki</t>
  </si>
  <si>
    <t>środki wymienione
w art. 5 ust. 1 pkt 2 i 3 u.f.p.</t>
  </si>
  <si>
    <t>Łączne koszty finansowe</t>
  </si>
  <si>
    <t>§**</t>
  </si>
  <si>
    <t>Jednostka organizacyjna realizująca program lub koordynująca wykonanie programu</t>
  </si>
  <si>
    <t>dochody własne jst</t>
  </si>
  <si>
    <t>Nazwa zadania inwestycyjnego</t>
  </si>
  <si>
    <t>środki pochodzące
z innych  źródeł*</t>
  </si>
  <si>
    <t>z tego źródła finansowania</t>
  </si>
  <si>
    <t>(** kol. 4 do wykorzystania fakultatywnego)</t>
  </si>
  <si>
    <t>7.</t>
  </si>
  <si>
    <t>8.</t>
  </si>
  <si>
    <t xml:space="preserve">Starostwo Powiatowe </t>
  </si>
  <si>
    <t>PZDP</t>
  </si>
  <si>
    <t>Ogółem wydatki inwestycyjne dz. 600</t>
  </si>
  <si>
    <t>Ogółem dz. 600</t>
  </si>
  <si>
    <t>Ogółem dz. 750</t>
  </si>
  <si>
    <t>Ogółem wydatki i zakupy inwestycyjne</t>
  </si>
  <si>
    <t>Ogółem wydatki na zakupy inwestycyjne dz. 700</t>
  </si>
  <si>
    <t>Ogółem dz. 700</t>
  </si>
  <si>
    <t>13.</t>
  </si>
  <si>
    <t>17.</t>
  </si>
  <si>
    <t>18.</t>
  </si>
  <si>
    <t>Wykup gruntów na terenie Gminy Kowala pod budowę obwodnicy południowej Radomia</t>
  </si>
  <si>
    <t>Starostwo Powiatowe</t>
  </si>
  <si>
    <t>Ogółem wydatki na zakupy inwestycyjne dz. 750</t>
  </si>
  <si>
    <t>Zakup urządzeń komputerowych i oprogramowania</t>
  </si>
  <si>
    <t>14.</t>
  </si>
  <si>
    <t>15.</t>
  </si>
  <si>
    <t>16.</t>
  </si>
  <si>
    <t>Ogółem wydatki inwestycyjne dz. 852</t>
  </si>
  <si>
    <t>Ogółem dz. 852</t>
  </si>
  <si>
    <t>19.</t>
  </si>
  <si>
    <t>20.</t>
  </si>
  <si>
    <t>22.</t>
  </si>
  <si>
    <t>Ogółem dz. 801</t>
  </si>
  <si>
    <t>Ogółem wydatki inwestycyjne dz. 801</t>
  </si>
  <si>
    <t>3550W Iłża-Rybiczyzna-Grabowiec - gmina Iłża</t>
  </si>
  <si>
    <t>Rozwój infrastruktury w zakresie zrównoważonej mobilności miejskiej na terenie Gminy Miasta Radomia oraz Powiatu Radomskiego</t>
  </si>
  <si>
    <t>3336W Wieniawa-Przytyk-Jedlińsk - gmina Przytyk, Jedlińsk</t>
  </si>
  <si>
    <t>3505W Jaszowice-Wacławów-Sławno - gmina Wolanów, Zakrzew</t>
  </si>
  <si>
    <t>3522W Pionki-Podgóra, ulica Spacerowa i Polna - miasto Pionki</t>
  </si>
  <si>
    <t>3539W Radom-Gębarzów-Polany - gmina Kowala, Skaryszew, Wierzbica</t>
  </si>
  <si>
    <t>3517W Wojciechów-Kozłów-Rajec Szlachecki - gmina Jastrzębia</t>
  </si>
  <si>
    <t>3509W Gulin-Wsola-Wojciechów - gmina Jedlińsk, Jastrzębia, Zakrzew</t>
  </si>
  <si>
    <t>Zadania inwestycyjne w 2021 r.</t>
  </si>
  <si>
    <r>
      <t xml:space="preserve">rok budżetowy 2021 </t>
    </r>
    <r>
      <rPr>
        <b/>
        <sz val="10"/>
        <rFont val="Arial CE"/>
        <charset val="238"/>
      </rPr>
      <t>(8+9+10+11)</t>
    </r>
  </si>
  <si>
    <t>3509W Zakrzew-Gulin-Wsola-Wojciechów - gmina Jedlińsk, Jastrzębia, Zakrzew</t>
  </si>
  <si>
    <t>3512W Urbanów-Stare Zawady-Jedlińsk - gmina Jedlińsk</t>
  </si>
  <si>
    <t>3518W Wola Goryńska-Mąkosy Stare-Jedlnia gmina Jastrzębia</t>
  </si>
  <si>
    <t>3524W Jedlnia Letnisko-Czarna - gmina Jedlnia Letnisko, Pionki</t>
  </si>
  <si>
    <t>3529W Kiedrzyn-Małęczyn - do drogi krajowej nr 9 - gmina Skaryszew</t>
  </si>
  <si>
    <t>3530W Klwatka-Bogusławice-Skaryszew gmina Skaryszew</t>
  </si>
  <si>
    <t>3547W Iłża-Antoniów - gmina Iłża</t>
  </si>
  <si>
    <t>4010W Orońsko-Dąbrówka Zabłotnia-Ruda Mała gmina Kowala</t>
  </si>
  <si>
    <t>Zakup traktora z osprzętem</t>
  </si>
  <si>
    <t>Ogółem wydatki na zakupy inwestycyjne dz. 600</t>
  </si>
  <si>
    <t>3560W Ruda Wielka-Dąbrówka Warszawska gmina Wierzbica</t>
  </si>
  <si>
    <t>Przebudowa i rozbudowa budynku Specjalnego Ośrodka Szkolno-Wychowawczego w Chwałowicach wraz z zakupem pierwszego wyposażenia ośrodka oraz budowa przy budynku ośrodka mini obserwatorium astronomicznego i amfiteatru</t>
  </si>
  <si>
    <t>PCPR</t>
  </si>
  <si>
    <t>Przebudowa drogi wewnętrznej wraz z budową miejsc postojowych dla obsługi DPS i MOW w Wierzbicy</t>
  </si>
  <si>
    <t xml:space="preserve">E. Inne źródła </t>
  </si>
  <si>
    <t>21.</t>
  </si>
  <si>
    <t>23.</t>
  </si>
  <si>
    <t>24.</t>
  </si>
  <si>
    <t>SOSW w Chwałowicach</t>
  </si>
  <si>
    <t>25.</t>
  </si>
  <si>
    <t>Budowa Powiatowego Centrum Opiekuńczo-Mieszkalnego w Krzyżanowicach</t>
  </si>
  <si>
    <t>Ogółem wydatki inwestycyjne dz. 853</t>
  </si>
  <si>
    <t>Ogółem dz. 853</t>
  </si>
  <si>
    <t>26.</t>
  </si>
  <si>
    <t>Remont sal gimnastycznych przy Centrum Kształcenia Zawodowego i Ustawicznego w Pionkach i Zespole Szkół w Pionkach, boiska wielofunkcyjnego i bieżni prostej długości 80m przy Liceum Ogólnokształcącym w Iłży</t>
  </si>
  <si>
    <t>Ogółem wydatki inwestycyjne dz. 926</t>
  </si>
  <si>
    <t>Ogółem dz. 926</t>
  </si>
  <si>
    <t xml:space="preserve">A.     581.000,00
 </t>
  </si>
  <si>
    <t>D. Środki Rządowego Funduszu Inwestycji Lokalnych</t>
  </si>
  <si>
    <t>LO w Pionkach</t>
  </si>
  <si>
    <t>Rozbudowa budynku Liceum Ogólnokształcącego w Pionkach o budowę sali gimnastycznej sportowej wraz z łącznikiem</t>
  </si>
  <si>
    <t xml:space="preserve">
 D. 2.500.000,00</t>
  </si>
  <si>
    <t>DPS Jedlanka</t>
  </si>
  <si>
    <t>27.</t>
  </si>
  <si>
    <t>28.</t>
  </si>
  <si>
    <t>Wykonanie przyłącza gazowego wraz z projektem w DPS Jedlanka</t>
  </si>
  <si>
    <t>3570W Zakrzew-Wolanów-Augustów - gmina Kowala, Wolanów, Zakrzew</t>
  </si>
  <si>
    <t>Przyłączenie instalacji gazowej do działki nr 37 w miejscowości Siczki wraz z wykonaniem instalacji gazowej w budynku administracyjnym</t>
  </si>
  <si>
    <t>3528W Kiedrzyn-Radom - gmina Gózd</t>
  </si>
  <si>
    <t>Zakup samochodu osobowego dla Starostwa Powiatowego w Radomiu</t>
  </si>
  <si>
    <t>Dostosowanie łazienek na I i II piętrze budynku oraz budowa szybu, zakup i montaż windy dla potrzeb osób niepełnosprawnych w budynku Zespołu Szkół im. J.Śniadeckiego w Pionkach</t>
  </si>
  <si>
    <t>Wykonanie systemu sygnalizacji pożarowej oraz oświetlenia awaryjnego i ewakuacyjnego w budynku Odziału II DPS w Jedlance wraz z dokumentacją projektowo-kosztorysową</t>
  </si>
  <si>
    <t>Zakup regałów przesuwnych w celu wyposażenia archiwum zakładowego w budynku PUP w Radomiu</t>
  </si>
  <si>
    <t xml:space="preserve">PUP </t>
  </si>
  <si>
    <t>Ogółem wydatki na zakupy inwestycyjne dz. 853</t>
  </si>
  <si>
    <t>Budowa boiska szkolnego wielofunkcyjnego wraz z ogrodzeniem przy MOW w Wierzbicy</t>
  </si>
  <si>
    <t>Ogółem wydatki inwestycyjne dz. 854</t>
  </si>
  <si>
    <t>Ogółem dz. 854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</si>
  <si>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</si>
  <si>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</si>
  <si>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</si>
  <si>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</si>
  <si>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</si>
  <si>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</si>
  <si>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</si>
  <si>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</si>
  <si>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</si>
  <si>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ZS w Pionkach</t>
  </si>
  <si>
    <t>Wykonanie dokumentacji projektowej na dostosowanie łazienek na parterze budynku oraz budowa podjazdu przy sali gimnastycznej dla osób niepełnosprawnych w budynku Zespołu Szkół im. J.Śniadeckiego w Pionkach</t>
  </si>
  <si>
    <t>Wykonanie przyłącza sieci wodociągowej nieruchomości położonej w Chwałowicach 247 (działki nr ewid. 588/4,588/3,589)</t>
  </si>
  <si>
    <t>Zakup i dostawa dwóch serwerów sieciowych, dwóch macierzy dyskowych oraz napędu RDX wraz z dyskami</t>
  </si>
  <si>
    <t xml:space="preserve">Zakup i dostawa urządzenia wielofunkcyjnego </t>
  </si>
  <si>
    <t>Ogółem wydatki na zakupy inwestycyjne dz. 710</t>
  </si>
  <si>
    <t>Ogółem dz. 710</t>
  </si>
  <si>
    <t>Budowa ogrodzenia na terenie Centrum Kształcenia Zawodowego i Ustawicznego w Chwałowicach</t>
  </si>
  <si>
    <t>DPS Krzyżanowice</t>
  </si>
  <si>
    <t>CKZiU Chwałowice</t>
  </si>
  <si>
    <t>38.</t>
  </si>
  <si>
    <t>39.</t>
  </si>
  <si>
    <t>40.</t>
  </si>
  <si>
    <t>41.</t>
  </si>
  <si>
    <t>42.</t>
  </si>
  <si>
    <t>43.</t>
  </si>
  <si>
    <t>3527W Antoniówka-Groszowice-Piotrowice - gmina Jedlnia Letnisko</t>
  </si>
  <si>
    <t>3538W Gaj-Tomaszów - gmina Skaryszew</t>
  </si>
  <si>
    <t>Rozbudowa budynku Liceum Ogólnokształcącego w Pionkach o budowę sali gimnastycznej  wraz z łącznikiem</t>
  </si>
  <si>
    <t>Modernizacja systemu sygnalizacji przeciwpożarowej w bloku I i II oraz modernizacja systemu oddymiania klatek schodowych w bloku I w DPS w Krzyżanowicach wraz z wykonaniem dokumentacji projektowo-kosztorysowej</t>
  </si>
  <si>
    <t>C. Środki Rządowego Funduszu Rozwoju Dróg</t>
  </si>
  <si>
    <t>44.</t>
  </si>
  <si>
    <t>1115W Przytyk-Kożuchów - do drogi krajowej nr 48 - gmina Przytyk</t>
  </si>
  <si>
    <t>3508W Radom-Dąbrówka Podłężna - gmina Zakrzew</t>
  </si>
  <si>
    <t>3561W Mniszek-Omięcin-Szydłowiec - gmina Wolanów</t>
  </si>
  <si>
    <t>3553W gr. Województwa-Jasieniec Iłżecki Górny-Pastwiska - gmina Iłża</t>
  </si>
  <si>
    <t>1715W Brzóza-Radom - gmina Jastrzębia</t>
  </si>
  <si>
    <t>Utworzenie wirtualnej strzelnicy w Liceum Ogólnokształcącym w Pionkach wraz z przystosowaniem pomieszczeń</t>
  </si>
  <si>
    <t>Rewitalizacja zabytkowego parku w Jedlance</t>
  </si>
  <si>
    <t>Ogółem wydatki inwestycyjne dz.921</t>
  </si>
  <si>
    <t>Ogółem dz.921</t>
  </si>
  <si>
    <t>B.     186.265,00</t>
  </si>
  <si>
    <t xml:space="preserve">
 B.     678.230,00
 D.     872.000,00       </t>
  </si>
  <si>
    <t xml:space="preserve">
 B.    845.250,00
 D.  1.500.000,00</t>
  </si>
  <si>
    <t>D. 1.660.000,00</t>
  </si>
  <si>
    <t xml:space="preserve">
 B.     372.750,00
 C.  2.492.915,00
 D.  1.061.000,00</t>
  </si>
  <si>
    <t>D.  1.456.000,00</t>
  </si>
  <si>
    <t>Zakup traktorka z osprzętem</t>
  </si>
  <si>
    <t>45.</t>
  </si>
  <si>
    <t>46.</t>
  </si>
  <si>
    <t>47.</t>
  </si>
  <si>
    <t>48.</t>
  </si>
  <si>
    <t>49.</t>
  </si>
  <si>
    <t>50.</t>
  </si>
  <si>
    <t>51.</t>
  </si>
  <si>
    <t>3564W Radom-Augustów-Kowala-Parznice - gmina Kowala</t>
  </si>
  <si>
    <t xml:space="preserve">
 B.   500.000,00
 D. 2.153.349,00</t>
  </si>
  <si>
    <t>52.</t>
  </si>
  <si>
    <t>53.</t>
  </si>
  <si>
    <t>A. Dotacje i subwencja z budżetu państwa (np. od wojewody)</t>
  </si>
  <si>
    <t xml:space="preserve"> A. 3.646.210,00
 B.   650.776,00
 D. 2.400.000,00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</si>
</sst>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z_ł_-;\-* #,##0.00\ _z_ł_-;_-* &quot;-&quot;??\ _z_ł_-;_-@_-"/>
    <numFmt numFmtId="164" formatCode="_-* #,##0.00\ _z_ł_-;\-* #,##0.00\ _z_ł_-;_-* &quot;-&quot;\ _z_ł_-;_-@_-"/>
  </numFmts>
  <fonts count="14" x14ac:knownFonts="1">
    <font>
      <sz val="10"/>
      <name val="Arial CE"/>
      <charset val="238"/>
    </font>
    <font>
      <sz val="10"/>
      <name val="Arial CE"/>
      <charset val="238"/>
    </font>
    <font>
      <sz val="6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i/>
      <sz val="10"/>
      <name val="Arial CE"/>
      <charset val="238"/>
    </font>
    <font>
      <b/>
      <sz val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43" fontId="8" fillId="0" borderId="2" xfId="0" applyNumberFormat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43" fontId="0" fillId="0" borderId="1" xfId="0" applyNumberFormat="1" applyBorder="1" applyAlignment="1">
      <alignment horizontal="right" vertical="center"/>
    </xf>
    <xf numFmtId="43" fontId="0" fillId="0" borderId="1" xfId="0" applyNumberFormat="1" applyBorder="1" applyAlignment="1">
      <alignment vertical="center" wrapText="1"/>
    </xf>
    <xf numFmtId="43" fontId="0" fillId="0" borderId="0" xfId="0" applyNumberForma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3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1" fillId="0" borderId="2" xfId="0" applyNumberFormat="1" applyFont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43" fontId="6" fillId="0" borderId="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43" fontId="0" fillId="0" borderId="6" xfId="0" applyNumberFormat="1" applyBorder="1" applyAlignment="1">
      <alignment vertical="center"/>
    </xf>
    <xf numFmtId="43" fontId="0" fillId="0" borderId="2" xfId="0" applyNumberFormat="1" applyBorder="1" applyAlignment="1">
      <alignment vertical="center"/>
    </xf>
    <xf numFmtId="0" fontId="8" fillId="0" borderId="5" xfId="0" applyFont="1" applyBorder="1" applyAlignment="1">
      <alignment horizontal="center" vertical="center"/>
    </xf>
    <xf numFmtId="43" fontId="0" fillId="0" borderId="2" xfId="1" applyFont="1" applyBorder="1" applyAlignment="1">
      <alignment vertical="center"/>
    </xf>
    <xf numFmtId="43" fontId="1" fillId="0" borderId="2" xfId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3" fontId="1" fillId="0" borderId="7" xfId="0" applyNumberFormat="1" applyFont="1" applyBorder="1" applyAlignment="1">
      <alignment vertical="center"/>
    </xf>
    <xf numFmtId="0" fontId="12" fillId="0" borderId="0" xfId="0" applyFont="1" applyBorder="1" applyAlignment="1">
      <alignment vertical="center" wrapText="1"/>
    </xf>
    <xf numFmtId="43" fontId="1" fillId="0" borderId="8" xfId="0" applyNumberFormat="1" applyFont="1" applyBorder="1" applyAlignment="1">
      <alignment vertical="center"/>
    </xf>
    <xf numFmtId="43" fontId="1" fillId="0" borderId="8" xfId="1" applyFont="1" applyBorder="1" applyAlignment="1">
      <alignment vertical="center"/>
    </xf>
    <xf numFmtId="4" fontId="1" fillId="0" borderId="8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3" fontId="0" fillId="0" borderId="0" xfId="0" applyNumberFormat="1" applyBorder="1" applyAlignment="1">
      <alignment horizontal="right" vertical="center"/>
    </xf>
    <xf numFmtId="43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/>
    </xf>
    <xf numFmtId="43" fontId="0" fillId="0" borderId="1" xfId="0" applyNumberFormat="1" applyFont="1" applyBorder="1" applyAlignment="1">
      <alignment vertical="center"/>
    </xf>
    <xf numFmtId="43" fontId="10" fillId="0" borderId="1" xfId="1" applyFont="1" applyBorder="1" applyAlignment="1">
      <alignment vertical="center"/>
    </xf>
    <xf numFmtId="4" fontId="0" fillId="0" borderId="1" xfId="0" applyNumberFormat="1" applyFont="1" applyBorder="1" applyAlignment="1">
      <alignment vertical="center"/>
    </xf>
    <xf numFmtId="43" fontId="0" fillId="0" borderId="8" xfId="0" applyNumberFormat="1" applyBorder="1" applyAlignment="1">
      <alignment vertical="center"/>
    </xf>
    <xf numFmtId="43" fontId="0" fillId="0" borderId="8" xfId="0" applyNumberFormat="1" applyBorder="1" applyAlignment="1">
      <alignment horizontal="right" vertical="center"/>
    </xf>
    <xf numFmtId="43" fontId="0" fillId="0" borderId="8" xfId="0" applyNumberFormat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43" fontId="1" fillId="0" borderId="6" xfId="0" applyNumberFormat="1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43" fontId="1" fillId="0" borderId="7" xfId="1" applyFont="1" applyBorder="1" applyAlignment="1">
      <alignment vertical="center"/>
    </xf>
    <xf numFmtId="4" fontId="1" fillId="0" borderId="7" xfId="0" applyNumberFormat="1" applyFont="1" applyBorder="1" applyAlignment="1">
      <alignment vertical="center"/>
    </xf>
    <xf numFmtId="0" fontId="1" fillId="0" borderId="1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43" fontId="0" fillId="0" borderId="6" xfId="0" applyNumberFormat="1" applyBorder="1" applyAlignment="1">
      <alignment horizontal="right" vertical="center"/>
    </xf>
    <xf numFmtId="43" fontId="0" fillId="0" borderId="6" xfId="0" applyNumberFormat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3" fontId="0" fillId="0" borderId="2" xfId="0" applyNumberFormat="1" applyBorder="1" applyAlignment="1">
      <alignment vertical="center" wrapText="1"/>
    </xf>
    <xf numFmtId="43" fontId="0" fillId="0" borderId="8" xfId="0" applyNumberFormat="1" applyFont="1" applyBorder="1" applyAlignment="1">
      <alignment vertical="center"/>
    </xf>
    <xf numFmtId="43" fontId="10" fillId="0" borderId="8" xfId="1" applyFont="1" applyBorder="1" applyAlignment="1">
      <alignment vertical="center"/>
    </xf>
    <xf numFmtId="4" fontId="0" fillId="0" borderId="8" xfId="0" applyNumberFormat="1" applyFont="1" applyBorder="1" applyAlignment="1">
      <alignment vertical="center"/>
    </xf>
    <xf numFmtId="0" fontId="0" fillId="0" borderId="9" xfId="0" applyFont="1" applyBorder="1" applyAlignment="1">
      <alignment horizontal="center" vertical="center" wrapText="1"/>
    </xf>
    <xf numFmtId="43" fontId="8" fillId="0" borderId="2" xfId="1" applyFont="1" applyBorder="1" applyAlignment="1">
      <alignment vertical="center"/>
    </xf>
    <xf numFmtId="43" fontId="1" fillId="0" borderId="17" xfId="0" applyNumberFormat="1" applyFont="1" applyBorder="1" applyAlignment="1">
      <alignment vertical="center"/>
    </xf>
    <xf numFmtId="43" fontId="1" fillId="0" borderId="17" xfId="1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0" fillId="0" borderId="18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7" xfId="0" applyFont="1" applyBorder="1" applyAlignment="1">
      <alignment horizontal="center" vertical="center"/>
    </xf>
    <xf numFmtId="43" fontId="0" fillId="0" borderId="7" xfId="0" applyNumberFormat="1" applyFont="1" applyBorder="1" applyAlignment="1">
      <alignment vertical="center"/>
    </xf>
    <xf numFmtId="43" fontId="10" fillId="0" borderId="7" xfId="1" applyFont="1" applyBorder="1" applyAlignment="1">
      <alignment vertical="center"/>
    </xf>
    <xf numFmtId="4" fontId="0" fillId="0" borderId="7" xfId="0" applyNumberFormat="1" applyFont="1" applyBorder="1" applyAlignment="1">
      <alignment vertical="center"/>
    </xf>
    <xf numFmtId="0" fontId="0" fillId="0" borderId="11" xfId="0" applyFont="1" applyBorder="1" applyAlignment="1">
      <alignment horizontal="center" vertical="center"/>
    </xf>
    <xf numFmtId="43" fontId="0" fillId="0" borderId="19" xfId="0" applyNumberFormat="1" applyBorder="1" applyAlignment="1">
      <alignment vertical="center" wrapText="1"/>
    </xf>
    <xf numFmtId="43" fontId="0" fillId="0" borderId="15" xfId="0" applyNumberFormat="1" applyBorder="1" applyAlignment="1">
      <alignment vertical="center" wrapText="1"/>
    </xf>
    <xf numFmtId="43" fontId="1" fillId="0" borderId="20" xfId="0" applyNumberFormat="1" applyFont="1" applyBorder="1" applyAlignment="1">
      <alignment vertical="center"/>
    </xf>
    <xf numFmtId="0" fontId="0" fillId="0" borderId="7" xfId="0" applyBorder="1" applyAlignment="1">
      <alignment horizontal="left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 applyAlignment="1">
      <alignment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43" fontId="0" fillId="0" borderId="19" xfId="0" applyNumberFormat="1" applyBorder="1" applyAlignment="1">
      <alignment vertical="center"/>
    </xf>
    <xf numFmtId="43" fontId="0" fillId="0" borderId="19" xfId="0" applyNumberFormat="1" applyBorder="1" applyAlignment="1">
      <alignment horizontal="right" vertical="center"/>
    </xf>
    <xf numFmtId="0" fontId="0" fillId="0" borderId="39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43" fontId="1" fillId="0" borderId="15" xfId="1" applyFont="1" applyBorder="1" applyAlignment="1">
      <alignment vertical="center"/>
    </xf>
    <xf numFmtId="0" fontId="0" fillId="0" borderId="15" xfId="0" applyFont="1" applyBorder="1" applyAlignment="1">
      <alignment horizontal="center" vertical="center"/>
    </xf>
    <xf numFmtId="43" fontId="0" fillId="0" borderId="15" xfId="0" applyNumberFormat="1" applyFont="1" applyBorder="1" applyAlignment="1">
      <alignment vertical="center"/>
    </xf>
    <xf numFmtId="4" fontId="0" fillId="0" borderId="15" xfId="0" applyNumberFormat="1" applyFont="1" applyBorder="1" applyAlignment="1">
      <alignment vertical="center"/>
    </xf>
    <xf numFmtId="0" fontId="0" fillId="0" borderId="15" xfId="0" applyBorder="1" applyAlignment="1">
      <alignment horizontal="left" vertical="center" wrapText="1"/>
    </xf>
    <xf numFmtId="0" fontId="0" fillId="0" borderId="19" xfId="0" applyFont="1" applyBorder="1" applyAlignment="1">
      <alignment horizontal="center" vertical="center"/>
    </xf>
    <xf numFmtId="43" fontId="0" fillId="0" borderId="19" xfId="0" applyNumberFormat="1" applyFont="1" applyBorder="1" applyAlignment="1">
      <alignment vertical="center"/>
    </xf>
    <xf numFmtId="43" fontId="10" fillId="0" borderId="19" xfId="1" applyFont="1" applyBorder="1" applyAlignment="1">
      <alignment vertical="center"/>
    </xf>
    <xf numFmtId="4" fontId="0" fillId="0" borderId="19" xfId="0" applyNumberFormat="1" applyFont="1" applyBorder="1" applyAlignment="1">
      <alignment vertical="center"/>
    </xf>
    <xf numFmtId="43" fontId="1" fillId="0" borderId="1" xfId="1" applyFont="1" applyBorder="1" applyAlignment="1">
      <alignment vertical="center"/>
    </xf>
    <xf numFmtId="43" fontId="0" fillId="0" borderId="20" xfId="0" applyNumberFormat="1" applyFont="1" applyBorder="1" applyAlignment="1">
      <alignment vertical="center"/>
    </xf>
    <xf numFmtId="43" fontId="10" fillId="0" borderId="20" xfId="1" applyFont="1" applyBorder="1" applyAlignment="1">
      <alignment vertical="center"/>
    </xf>
    <xf numFmtId="4" fontId="0" fillId="0" borderId="20" xfId="0" applyNumberFormat="1" applyFont="1" applyBorder="1" applyAlignment="1">
      <alignment vertical="center"/>
    </xf>
    <xf numFmtId="0" fontId="0" fillId="0" borderId="38" xfId="0" applyFont="1" applyBorder="1" applyAlignment="1">
      <alignment horizontal="center" vertical="center"/>
    </xf>
    <xf numFmtId="43" fontId="1" fillId="0" borderId="20" xfId="1" applyFont="1" applyBorder="1" applyAlignment="1">
      <alignment vertical="center"/>
    </xf>
    <xf numFmtId="0" fontId="1" fillId="0" borderId="38" xfId="0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43" fontId="10" fillId="0" borderId="1" xfId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3" fontId="0" fillId="0" borderId="6" xfId="0" applyNumberFormat="1" applyFont="1" applyBorder="1" applyAlignment="1">
      <alignment vertical="center"/>
    </xf>
    <xf numFmtId="43" fontId="10" fillId="0" borderId="6" xfId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0" fontId="0" fillId="0" borderId="14" xfId="0" applyFont="1" applyBorder="1" applyAlignment="1">
      <alignment horizontal="center" vertical="center"/>
    </xf>
    <xf numFmtId="0" fontId="0" fillId="0" borderId="29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43" fontId="0" fillId="0" borderId="6" xfId="1" applyFont="1" applyBorder="1" applyAlignment="1">
      <alignment vertical="center"/>
    </xf>
    <xf numFmtId="0" fontId="0" fillId="0" borderId="14" xfId="0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43" fontId="0" fillId="0" borderId="17" xfId="0" applyNumberFormat="1" applyFont="1" applyBorder="1" applyAlignment="1">
      <alignment vertical="center"/>
    </xf>
    <xf numFmtId="43" fontId="10" fillId="0" borderId="17" xfId="1" applyFont="1" applyBorder="1" applyAlignment="1">
      <alignment vertical="center"/>
    </xf>
    <xf numFmtId="4" fontId="0" fillId="0" borderId="17" xfId="0" applyNumberFormat="1" applyFont="1" applyBorder="1" applyAlignment="1">
      <alignment vertical="center"/>
    </xf>
    <xf numFmtId="0" fontId="0" fillId="0" borderId="16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3" xfId="0" applyBorder="1" applyAlignment="1">
      <alignment horizontal="left" vertical="center" wrapText="1"/>
    </xf>
    <xf numFmtId="0" fontId="0" fillId="0" borderId="18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0" fillId="0" borderId="19" xfId="0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43" fontId="5" fillId="0" borderId="1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28" xfId="0" applyFont="1" applyBorder="1" applyAlignment="1">
      <alignment horizontal="center" vertical="center"/>
    </xf>
    <xf numFmtId="43" fontId="0" fillId="0" borderId="17" xfId="0" applyNumberFormat="1" applyBorder="1" applyAlignment="1">
      <alignment horizontal="center" vertical="center"/>
    </xf>
    <xf numFmtId="43" fontId="0" fillId="0" borderId="17" xfId="0" applyNumberForma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3" fontId="1" fillId="0" borderId="19" xfId="1" applyFont="1" applyBorder="1" applyAlignment="1">
      <alignment vertical="center"/>
    </xf>
    <xf numFmtId="0" fontId="0" fillId="0" borderId="27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43" fontId="0" fillId="0" borderId="1" xfId="0" applyNumberFormat="1" applyBorder="1" applyAlignment="1">
      <alignment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43" fontId="10" fillId="0" borderId="2" xfId="1" applyFont="1" applyBorder="1" applyAlignment="1">
      <alignment horizontal="center" vertical="center"/>
    </xf>
    <xf numFmtId="43" fontId="10" fillId="0" borderId="7" xfId="1" applyFont="1" applyBorder="1" applyAlignment="1">
      <alignment horizontal="center" vertical="center"/>
    </xf>
    <xf numFmtId="43" fontId="0" fillId="0" borderId="2" xfId="0" applyNumberFormat="1" applyFont="1" applyBorder="1" applyAlignment="1">
      <alignment horizontal="center" vertical="center"/>
    </xf>
    <xf numFmtId="43" fontId="0" fillId="0" borderId="7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/>
    </xf>
    <xf numFmtId="43" fontId="0" fillId="0" borderId="19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43" fontId="1" fillId="0" borderId="6" xfId="0" applyNumberFormat="1" applyFont="1" applyBorder="1" applyAlignment="1">
      <alignment horizontal="center" vertical="center"/>
    </xf>
    <xf numFmtId="43" fontId="1" fillId="0" borderId="19" xfId="0" applyNumberFormat="1" applyFont="1" applyBorder="1" applyAlignment="1">
      <alignment horizontal="center" vertical="center"/>
    </xf>
    <xf numFmtId="43" fontId="10" fillId="0" borderId="6" xfId="1" applyFont="1" applyBorder="1" applyAlignment="1">
      <alignment horizontal="center" vertical="center"/>
    </xf>
    <xf numFmtId="43" fontId="10" fillId="0" borderId="19" xfId="1" applyFont="1" applyBorder="1" applyAlignment="1">
      <alignment horizontal="center" vertical="center"/>
    </xf>
    <xf numFmtId="43" fontId="0" fillId="0" borderId="6" xfId="0" applyNumberFormat="1" applyFont="1" applyBorder="1" applyAlignment="1">
      <alignment horizontal="center" vertical="center"/>
    </xf>
    <xf numFmtId="43" fontId="0" fillId="0" borderId="19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6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41" xfId="0" applyFont="1" applyBorder="1" applyAlignment="1">
      <alignment horizontal="center" vertical="center"/>
    </xf>
    <xf numFmtId="0" fontId="0" fillId="0" borderId="42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13" fillId="0" borderId="0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04"/>
  <sheetViews>
    <sheetView tabSelected="1" topLeftCell="A2" workbookViewId="0">
      <selection activeCell="G88" sqref="G88:G89"/>
    </sheetView>
  </sheetViews>
  <sheetFormatPr defaultRowHeight="12.75" x14ac:dyDescent="0.2"/>
  <cols>
    <col min="1" max="1" width="5.5703125" style="1" customWidth="1"/>
    <col min="2" max="2" width="6.85546875" style="1" customWidth="1"/>
    <col min="3" max="3" width="7.7109375" style="1" customWidth="1"/>
    <col min="4" max="4" width="5.42578125" style="1" customWidth="1"/>
    <col min="5" max="5" width="40.85546875" style="1" customWidth="1"/>
    <col min="6" max="6" width="16.85546875" style="1" customWidth="1"/>
    <col min="7" max="7" width="17" style="1" customWidth="1"/>
    <col min="8" max="9" width="16.140625" style="1" bestFit="1" customWidth="1"/>
    <col min="10" max="10" width="18.28515625" style="1" bestFit="1" customWidth="1"/>
    <col min="11" max="11" width="16.85546875" style="1" customWidth="1"/>
    <col min="12" max="12" width="16.7109375" style="1" customWidth="1"/>
    <col min="13" max="16384" width="9.140625" style="1"/>
  </cols>
  <sheetData>
    <row r="1" spans="1:37" ht="18" x14ac:dyDescent="0.2">
      <c r="A1" s="234" t="s">
        <v>62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</row>
    <row r="2" spans="1:37" ht="10.5" customHeight="1" thickBo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3" t="s">
        <v>12</v>
      </c>
    </row>
    <row r="3" spans="1:37" s="7" customFormat="1" ht="20.100000000000001" customHeight="1" x14ac:dyDescent="0.2">
      <c r="A3" s="235" t="s">
        <v>13</v>
      </c>
      <c r="B3" s="237" t="s">
        <v>5</v>
      </c>
      <c r="C3" s="237" t="s">
        <v>11</v>
      </c>
      <c r="D3" s="237" t="s">
        <v>20</v>
      </c>
      <c r="E3" s="239" t="s">
        <v>23</v>
      </c>
      <c r="F3" s="239" t="s">
        <v>19</v>
      </c>
      <c r="G3" s="239" t="s">
        <v>16</v>
      </c>
      <c r="H3" s="239"/>
      <c r="I3" s="239"/>
      <c r="J3" s="239"/>
      <c r="K3" s="239"/>
      <c r="L3" s="241" t="s">
        <v>21</v>
      </c>
    </row>
    <row r="4" spans="1:37" s="7" customFormat="1" ht="20.100000000000001" customHeight="1" x14ac:dyDescent="0.2">
      <c r="A4" s="236"/>
      <c r="B4" s="238"/>
      <c r="C4" s="238"/>
      <c r="D4" s="238"/>
      <c r="E4" s="240"/>
      <c r="F4" s="240"/>
      <c r="G4" s="240" t="s">
        <v>63</v>
      </c>
      <c r="H4" s="240" t="s">
        <v>25</v>
      </c>
      <c r="I4" s="240"/>
      <c r="J4" s="240"/>
      <c r="K4" s="240"/>
      <c r="L4" s="242"/>
    </row>
    <row r="5" spans="1:37" s="7" customFormat="1" ht="29.25" customHeight="1" x14ac:dyDescent="0.2">
      <c r="A5" s="236"/>
      <c r="B5" s="238"/>
      <c r="C5" s="238"/>
      <c r="D5" s="238"/>
      <c r="E5" s="240"/>
      <c r="F5" s="240"/>
      <c r="G5" s="240"/>
      <c r="H5" s="240" t="s">
        <v>22</v>
      </c>
      <c r="I5" s="240" t="s">
        <v>17</v>
      </c>
      <c r="J5" s="240" t="s">
        <v>24</v>
      </c>
      <c r="K5" s="240" t="s">
        <v>18</v>
      </c>
      <c r="L5" s="242"/>
    </row>
    <row r="6" spans="1:37" s="7" customFormat="1" ht="20.100000000000001" customHeight="1" x14ac:dyDescent="0.2">
      <c r="A6" s="236"/>
      <c r="B6" s="238"/>
      <c r="C6" s="238"/>
      <c r="D6" s="238"/>
      <c r="E6" s="240"/>
      <c r="F6" s="240"/>
      <c r="G6" s="240"/>
      <c r="H6" s="240"/>
      <c r="I6" s="240"/>
      <c r="J6" s="240"/>
      <c r="K6" s="240"/>
      <c r="L6" s="242"/>
    </row>
    <row r="7" spans="1:37" s="7" customFormat="1" ht="20.100000000000001" customHeight="1" x14ac:dyDescent="0.2">
      <c r="A7" s="236"/>
      <c r="B7" s="238"/>
      <c r="C7" s="238"/>
      <c r="D7" s="238"/>
      <c r="E7" s="240"/>
      <c r="F7" s="240"/>
      <c r="G7" s="240"/>
      <c r="H7" s="240"/>
      <c r="I7" s="240"/>
      <c r="J7" s="240"/>
      <c r="K7" s="240"/>
      <c r="L7" s="242"/>
    </row>
    <row r="8" spans="1:37" ht="8.1" customHeight="1" x14ac:dyDescent="0.2">
      <c r="A8" s="12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  <c r="L8" s="13">
        <v>12</v>
      </c>
      <c r="M8" s="2"/>
      <c r="N8" s="2"/>
    </row>
    <row r="9" spans="1:37" ht="36" customHeight="1" x14ac:dyDescent="0.2">
      <c r="A9" s="144" t="s">
        <v>6</v>
      </c>
      <c r="B9" s="145">
        <v>600</v>
      </c>
      <c r="C9" s="145">
        <v>60014</v>
      </c>
      <c r="D9" s="145">
        <v>6050</v>
      </c>
      <c r="E9" s="147" t="s">
        <v>143</v>
      </c>
      <c r="F9" s="148">
        <v>1289297</v>
      </c>
      <c r="G9" s="149">
        <v>189297</v>
      </c>
      <c r="H9" s="149">
        <v>189297</v>
      </c>
      <c r="I9" s="145"/>
      <c r="J9" s="145"/>
      <c r="K9" s="145"/>
      <c r="L9" s="146" t="s">
        <v>30</v>
      </c>
      <c r="M9" s="2"/>
      <c r="N9" s="2"/>
    </row>
    <row r="10" spans="1:37" ht="36" customHeight="1" x14ac:dyDescent="0.2">
      <c r="A10" s="144" t="s">
        <v>7</v>
      </c>
      <c r="B10" s="145">
        <v>600</v>
      </c>
      <c r="C10" s="145">
        <v>60014</v>
      </c>
      <c r="D10" s="145">
        <v>6050</v>
      </c>
      <c r="E10" s="147" t="s">
        <v>147</v>
      </c>
      <c r="F10" s="148">
        <v>100000</v>
      </c>
      <c r="G10" s="149">
        <v>100000</v>
      </c>
      <c r="H10" s="149">
        <v>100000</v>
      </c>
      <c r="I10" s="145"/>
      <c r="J10" s="145"/>
      <c r="K10" s="145"/>
      <c r="L10" s="146" t="s">
        <v>30</v>
      </c>
      <c r="M10" s="2"/>
      <c r="N10" s="2"/>
    </row>
    <row r="11" spans="1:37" ht="39" customHeight="1" x14ac:dyDescent="0.2">
      <c r="A11" s="28" t="s">
        <v>8</v>
      </c>
      <c r="B11" s="6">
        <v>600</v>
      </c>
      <c r="C11" s="81">
        <v>60014</v>
      </c>
      <c r="D11" s="6">
        <v>6050</v>
      </c>
      <c r="E11" s="10" t="s">
        <v>56</v>
      </c>
      <c r="F11" s="9">
        <v>23566385.809999999</v>
      </c>
      <c r="G11" s="9">
        <v>3367922</v>
      </c>
      <c r="H11" s="16">
        <v>1911922</v>
      </c>
      <c r="I11" s="16"/>
      <c r="J11" s="164" t="s">
        <v>157</v>
      </c>
      <c r="K11" s="9"/>
      <c r="L11" s="29" t="s">
        <v>30</v>
      </c>
      <c r="M11" s="27"/>
      <c r="N11" s="14"/>
    </row>
    <row r="12" spans="1:37" ht="48.75" customHeight="1" x14ac:dyDescent="0.2">
      <c r="A12" s="194" t="s">
        <v>4</v>
      </c>
      <c r="B12" s="212">
        <v>600</v>
      </c>
      <c r="C12" s="212">
        <v>60014</v>
      </c>
      <c r="D12" s="212">
        <v>6050</v>
      </c>
      <c r="E12" s="216" t="s">
        <v>57</v>
      </c>
      <c r="F12" s="176">
        <v>4747930.9000000004</v>
      </c>
      <c r="G12" s="176">
        <v>4078005</v>
      </c>
      <c r="H12" s="176">
        <v>2527775</v>
      </c>
      <c r="I12" s="176"/>
      <c r="J12" s="68" t="s">
        <v>153</v>
      </c>
      <c r="K12" s="176"/>
      <c r="L12" s="178" t="s">
        <v>30</v>
      </c>
      <c r="M12" s="27"/>
      <c r="N12" s="14"/>
    </row>
    <row r="13" spans="1:37" ht="12" customHeight="1" x14ac:dyDescent="0.2">
      <c r="A13" s="195"/>
      <c r="B13" s="213"/>
      <c r="C13" s="213"/>
      <c r="D13" s="213"/>
      <c r="E13" s="217"/>
      <c r="F13" s="177"/>
      <c r="G13" s="177"/>
      <c r="H13" s="177"/>
      <c r="I13" s="177"/>
      <c r="J13" s="88"/>
      <c r="K13" s="177"/>
      <c r="L13" s="179"/>
      <c r="M13" s="27"/>
      <c r="N13" s="14"/>
    </row>
    <row r="14" spans="1:37" ht="25.5" customHeight="1" x14ac:dyDescent="0.2">
      <c r="A14" s="194" t="s">
        <v>9</v>
      </c>
      <c r="B14" s="212">
        <v>600</v>
      </c>
      <c r="C14" s="212">
        <v>60014</v>
      </c>
      <c r="D14" s="212">
        <v>6050</v>
      </c>
      <c r="E14" s="216" t="s">
        <v>144</v>
      </c>
      <c r="F14" s="176">
        <v>1807207</v>
      </c>
      <c r="G14" s="176">
        <v>1218302</v>
      </c>
      <c r="H14" s="176">
        <v>1218302</v>
      </c>
      <c r="I14" s="176"/>
      <c r="J14" s="157"/>
      <c r="K14" s="156"/>
      <c r="L14" s="178" t="s">
        <v>30</v>
      </c>
      <c r="M14" s="27"/>
      <c r="N14" s="14"/>
    </row>
    <row r="15" spans="1:37" ht="11.25" customHeight="1" x14ac:dyDescent="0.2">
      <c r="A15" s="195"/>
      <c r="B15" s="213"/>
      <c r="C15" s="213"/>
      <c r="D15" s="213"/>
      <c r="E15" s="217"/>
      <c r="F15" s="177"/>
      <c r="G15" s="177"/>
      <c r="H15" s="177"/>
      <c r="I15" s="177"/>
      <c r="J15" s="157"/>
      <c r="K15" s="156"/>
      <c r="L15" s="179"/>
      <c r="M15" s="27"/>
      <c r="N15" s="14"/>
    </row>
    <row r="16" spans="1:37" ht="51.75" customHeight="1" x14ac:dyDescent="0.2">
      <c r="A16" s="194" t="s">
        <v>10</v>
      </c>
      <c r="B16" s="212">
        <v>600</v>
      </c>
      <c r="C16" s="212">
        <v>60014</v>
      </c>
      <c r="D16" s="212">
        <v>6050</v>
      </c>
      <c r="E16" s="216" t="s">
        <v>61</v>
      </c>
      <c r="F16" s="176">
        <v>15748812.810000001</v>
      </c>
      <c r="G16" s="176">
        <v>6095646</v>
      </c>
      <c r="H16" s="176">
        <v>2168981</v>
      </c>
      <c r="I16" s="176"/>
      <c r="J16" s="68" t="s">
        <v>156</v>
      </c>
      <c r="K16" s="176"/>
      <c r="L16" s="178" t="s">
        <v>30</v>
      </c>
      <c r="M16" s="27"/>
      <c r="N16" s="14"/>
      <c r="O16" s="44"/>
      <c r="P16" s="44"/>
      <c r="Q16" s="44"/>
      <c r="R16" s="44"/>
      <c r="S16" s="45"/>
      <c r="T16" s="18"/>
      <c r="U16" s="18"/>
      <c r="V16" s="46"/>
      <c r="W16" s="46"/>
      <c r="X16" s="47"/>
      <c r="Y16" s="18"/>
      <c r="Z16" s="48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" customHeight="1" x14ac:dyDescent="0.2">
      <c r="A17" s="195"/>
      <c r="B17" s="213"/>
      <c r="C17" s="213"/>
      <c r="D17" s="213"/>
      <c r="E17" s="217"/>
      <c r="F17" s="177"/>
      <c r="G17" s="177"/>
      <c r="H17" s="177"/>
      <c r="I17" s="177"/>
      <c r="J17" s="88"/>
      <c r="K17" s="177"/>
      <c r="L17" s="179"/>
      <c r="M17" s="27"/>
      <c r="N17" s="14"/>
      <c r="O17" s="44"/>
      <c r="P17" s="44"/>
      <c r="Q17" s="44"/>
      <c r="R17" s="44"/>
      <c r="S17" s="45"/>
      <c r="T17" s="18"/>
      <c r="U17" s="18"/>
      <c r="V17" s="46"/>
      <c r="W17" s="46"/>
      <c r="X17" s="47"/>
      <c r="Y17" s="18"/>
      <c r="Z17" s="48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35.25" customHeight="1" x14ac:dyDescent="0.2">
      <c r="A18" s="28" t="s">
        <v>27</v>
      </c>
      <c r="B18" s="6">
        <v>600</v>
      </c>
      <c r="C18" s="6">
        <v>60014</v>
      </c>
      <c r="D18" s="6">
        <v>6050</v>
      </c>
      <c r="E18" s="10" t="s">
        <v>64</v>
      </c>
      <c r="F18" s="9">
        <v>1295447</v>
      </c>
      <c r="G18" s="9">
        <v>195447</v>
      </c>
      <c r="H18" s="16">
        <v>195447</v>
      </c>
      <c r="I18" s="16"/>
      <c r="J18" s="17"/>
      <c r="K18" s="9"/>
      <c r="L18" s="29" t="s">
        <v>30</v>
      </c>
      <c r="M18" s="27"/>
      <c r="N18" s="14"/>
      <c r="O18" s="44"/>
      <c r="P18" s="44"/>
      <c r="Q18" s="44"/>
      <c r="R18" s="44"/>
      <c r="S18" s="45"/>
      <c r="T18" s="18"/>
      <c r="U18" s="18"/>
      <c r="V18" s="46"/>
      <c r="W18" s="46"/>
      <c r="X18" s="47"/>
      <c r="Y18" s="18"/>
      <c r="Z18" s="48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38.25" customHeight="1" x14ac:dyDescent="0.2">
      <c r="A19" s="28" t="s">
        <v>28</v>
      </c>
      <c r="B19" s="6">
        <v>600</v>
      </c>
      <c r="C19" s="81">
        <v>60014</v>
      </c>
      <c r="D19" s="6">
        <v>6050</v>
      </c>
      <c r="E19" s="43" t="s">
        <v>65</v>
      </c>
      <c r="F19" s="9">
        <v>1381055</v>
      </c>
      <c r="G19" s="9">
        <v>281055</v>
      </c>
      <c r="H19" s="16">
        <v>281055</v>
      </c>
      <c r="I19" s="16"/>
      <c r="J19" s="17"/>
      <c r="K19" s="9"/>
      <c r="L19" s="29" t="s">
        <v>30</v>
      </c>
      <c r="M19" s="27"/>
      <c r="N19" s="14"/>
    </row>
    <row r="20" spans="1:37" ht="36.75" customHeight="1" x14ac:dyDescent="0.2">
      <c r="A20" s="165" t="s">
        <v>0</v>
      </c>
      <c r="B20" s="65">
        <v>600</v>
      </c>
      <c r="C20" s="65">
        <v>60014</v>
      </c>
      <c r="D20" s="65">
        <v>6050</v>
      </c>
      <c r="E20" s="66" t="s">
        <v>60</v>
      </c>
      <c r="F20" s="30">
        <v>2506100.15</v>
      </c>
      <c r="G20" s="30">
        <v>100000</v>
      </c>
      <c r="H20" s="67">
        <v>100000</v>
      </c>
      <c r="I20" s="67"/>
      <c r="J20" s="68"/>
      <c r="K20" s="30"/>
      <c r="L20" s="69" t="s">
        <v>30</v>
      </c>
      <c r="M20" s="27"/>
      <c r="N20" s="14"/>
    </row>
    <row r="21" spans="1:37" ht="52.5" customHeight="1" x14ac:dyDescent="0.2">
      <c r="A21" s="194" t="s">
        <v>1</v>
      </c>
      <c r="B21" s="212">
        <v>600</v>
      </c>
      <c r="C21" s="212">
        <v>60014</v>
      </c>
      <c r="D21" s="212">
        <v>6050</v>
      </c>
      <c r="E21" s="198" t="s">
        <v>66</v>
      </c>
      <c r="F21" s="176">
        <v>2724085</v>
      </c>
      <c r="G21" s="176">
        <v>2597764</v>
      </c>
      <c r="H21" s="176">
        <v>252514</v>
      </c>
      <c r="I21" s="176"/>
      <c r="J21" s="68" t="s">
        <v>154</v>
      </c>
      <c r="K21" s="176"/>
      <c r="L21" s="178" t="s">
        <v>30</v>
      </c>
      <c r="M21" s="27"/>
      <c r="N21" s="14"/>
    </row>
    <row r="22" spans="1:37" ht="15" customHeight="1" x14ac:dyDescent="0.2">
      <c r="A22" s="195"/>
      <c r="B22" s="213"/>
      <c r="C22" s="213"/>
      <c r="D22" s="213"/>
      <c r="E22" s="199"/>
      <c r="F22" s="177"/>
      <c r="G22" s="177"/>
      <c r="H22" s="177"/>
      <c r="I22" s="177"/>
      <c r="J22" s="88"/>
      <c r="K22" s="177"/>
      <c r="L22" s="179"/>
      <c r="M22" s="27"/>
      <c r="N22" s="14"/>
    </row>
    <row r="23" spans="1:37" ht="49.5" customHeight="1" x14ac:dyDescent="0.2">
      <c r="A23" s="194" t="s">
        <v>2</v>
      </c>
      <c r="B23" s="212">
        <v>600</v>
      </c>
      <c r="C23" s="212">
        <v>60014</v>
      </c>
      <c r="D23" s="212">
        <v>6050</v>
      </c>
      <c r="E23" s="198" t="s">
        <v>58</v>
      </c>
      <c r="F23" s="176">
        <v>7498904</v>
      </c>
      <c r="G23" s="176">
        <v>7332854</v>
      </c>
      <c r="H23" s="176">
        <v>635868</v>
      </c>
      <c r="I23" s="176"/>
      <c r="J23" s="68" t="s">
        <v>171</v>
      </c>
      <c r="K23" s="176"/>
      <c r="L23" s="178" t="s">
        <v>30</v>
      </c>
      <c r="M23" s="27"/>
      <c r="N23" s="14"/>
    </row>
    <row r="24" spans="1:37" ht="12" customHeight="1" x14ac:dyDescent="0.2">
      <c r="A24" s="195"/>
      <c r="B24" s="213"/>
      <c r="C24" s="213"/>
      <c r="D24" s="213"/>
      <c r="E24" s="199"/>
      <c r="F24" s="177"/>
      <c r="G24" s="177"/>
      <c r="H24" s="177"/>
      <c r="I24" s="177"/>
      <c r="J24" s="88"/>
      <c r="K24" s="177"/>
      <c r="L24" s="179"/>
      <c r="M24" s="27"/>
      <c r="N24" s="14"/>
    </row>
    <row r="25" spans="1:37" ht="35.25" customHeight="1" x14ac:dyDescent="0.2">
      <c r="A25" s="28" t="s">
        <v>3</v>
      </c>
      <c r="B25" s="6">
        <v>600</v>
      </c>
      <c r="C25" s="81">
        <v>60014</v>
      </c>
      <c r="D25" s="6">
        <v>6050</v>
      </c>
      <c r="E25" s="43" t="s">
        <v>67</v>
      </c>
      <c r="F25" s="9">
        <v>4456109.3499999996</v>
      </c>
      <c r="G25" s="9">
        <v>50000</v>
      </c>
      <c r="H25" s="16">
        <v>50000</v>
      </c>
      <c r="I25" s="16"/>
      <c r="J25" s="17"/>
      <c r="K25" s="9"/>
      <c r="L25" s="29" t="s">
        <v>30</v>
      </c>
      <c r="M25" s="27"/>
      <c r="N25" s="14"/>
    </row>
    <row r="26" spans="1:37" ht="35.25" customHeight="1" x14ac:dyDescent="0.2">
      <c r="A26" s="28" t="s">
        <v>37</v>
      </c>
      <c r="B26" s="6">
        <v>600</v>
      </c>
      <c r="C26" s="81">
        <v>60014</v>
      </c>
      <c r="D26" s="6">
        <v>6050</v>
      </c>
      <c r="E26" s="10" t="s">
        <v>137</v>
      </c>
      <c r="F26" s="9">
        <v>5787677.9400000004</v>
      </c>
      <c r="G26" s="9">
        <v>1350000</v>
      </c>
      <c r="H26" s="16">
        <v>1350000</v>
      </c>
      <c r="I26" s="16"/>
      <c r="J26" s="17"/>
      <c r="K26" s="9"/>
      <c r="L26" s="29" t="s">
        <v>30</v>
      </c>
      <c r="M26" s="27"/>
      <c r="N26" s="14"/>
    </row>
    <row r="27" spans="1:37" ht="35.25" customHeight="1" x14ac:dyDescent="0.2">
      <c r="A27" s="28" t="s">
        <v>44</v>
      </c>
      <c r="B27" s="6">
        <v>600</v>
      </c>
      <c r="C27" s="81">
        <v>60014</v>
      </c>
      <c r="D27" s="6">
        <v>6050</v>
      </c>
      <c r="E27" s="10" t="s">
        <v>102</v>
      </c>
      <c r="F27" s="9">
        <v>2683560</v>
      </c>
      <c r="G27" s="9">
        <v>2595000</v>
      </c>
      <c r="H27" s="16">
        <v>935000</v>
      </c>
      <c r="I27" s="16"/>
      <c r="J27" s="164" t="s">
        <v>155</v>
      </c>
      <c r="K27" s="9"/>
      <c r="L27" s="29" t="s">
        <v>30</v>
      </c>
      <c r="M27" s="27"/>
      <c r="N27" s="14"/>
    </row>
    <row r="28" spans="1:37" ht="36" customHeight="1" x14ac:dyDescent="0.2">
      <c r="A28" s="166" t="s">
        <v>45</v>
      </c>
      <c r="B28" s="95">
        <v>600</v>
      </c>
      <c r="C28" s="97">
        <v>60014</v>
      </c>
      <c r="D28" s="95">
        <v>6050</v>
      </c>
      <c r="E28" s="98" t="s">
        <v>68</v>
      </c>
      <c r="F28" s="99">
        <v>100000</v>
      </c>
      <c r="G28" s="99">
        <v>100000</v>
      </c>
      <c r="H28" s="100">
        <v>100000</v>
      </c>
      <c r="I28" s="100"/>
      <c r="J28" s="88"/>
      <c r="K28" s="99"/>
      <c r="L28" s="93" t="s">
        <v>30</v>
      </c>
      <c r="M28" s="27"/>
      <c r="N28" s="14"/>
    </row>
    <row r="29" spans="1:37" ht="35.25" customHeight="1" x14ac:dyDescent="0.2">
      <c r="A29" s="28" t="s">
        <v>46</v>
      </c>
      <c r="B29" s="6">
        <v>600</v>
      </c>
      <c r="C29" s="81">
        <v>60014</v>
      </c>
      <c r="D29" s="6">
        <v>6050</v>
      </c>
      <c r="E29" s="43" t="s">
        <v>69</v>
      </c>
      <c r="F29" s="9">
        <v>1011807</v>
      </c>
      <c r="G29" s="9">
        <v>111807</v>
      </c>
      <c r="H29" s="16">
        <v>111807</v>
      </c>
      <c r="I29" s="16"/>
      <c r="J29" s="17"/>
      <c r="K29" s="9"/>
      <c r="L29" s="29" t="s">
        <v>30</v>
      </c>
      <c r="M29" s="27"/>
      <c r="N29" s="14"/>
    </row>
    <row r="30" spans="1:37" ht="30.75" customHeight="1" x14ac:dyDescent="0.2">
      <c r="A30" s="28" t="s">
        <v>38</v>
      </c>
      <c r="B30" s="6">
        <v>600</v>
      </c>
      <c r="C30" s="81">
        <v>60014</v>
      </c>
      <c r="D30" s="6">
        <v>6050</v>
      </c>
      <c r="E30" s="10" t="s">
        <v>138</v>
      </c>
      <c r="F30" s="9">
        <v>1095600</v>
      </c>
      <c r="G30" s="9">
        <v>1016265</v>
      </c>
      <c r="H30" s="16">
        <v>830000</v>
      </c>
      <c r="I30" s="16"/>
      <c r="J30" s="17" t="s">
        <v>152</v>
      </c>
      <c r="K30" s="9"/>
      <c r="L30" s="29" t="s">
        <v>30</v>
      </c>
      <c r="M30" s="27"/>
      <c r="N30" s="14"/>
    </row>
    <row r="31" spans="1:37" ht="37.5" customHeight="1" x14ac:dyDescent="0.2">
      <c r="A31" s="28" t="s">
        <v>39</v>
      </c>
      <c r="B31" s="6">
        <v>600</v>
      </c>
      <c r="C31" s="6">
        <v>60014</v>
      </c>
      <c r="D31" s="6">
        <v>6050</v>
      </c>
      <c r="E31" s="43" t="s">
        <v>59</v>
      </c>
      <c r="F31" s="9">
        <v>13382602.300000001</v>
      </c>
      <c r="G31" s="9">
        <v>393970</v>
      </c>
      <c r="H31" s="16">
        <v>393970</v>
      </c>
      <c r="I31" s="16"/>
      <c r="J31" s="17"/>
      <c r="K31" s="9"/>
      <c r="L31" s="29" t="s">
        <v>30</v>
      </c>
      <c r="M31" s="27"/>
      <c r="N31" s="14"/>
    </row>
    <row r="32" spans="1:37" ht="28.5" customHeight="1" x14ac:dyDescent="0.2">
      <c r="A32" s="28" t="s">
        <v>49</v>
      </c>
      <c r="B32" s="6">
        <v>600</v>
      </c>
      <c r="C32" s="6">
        <v>60014</v>
      </c>
      <c r="D32" s="6">
        <v>6050</v>
      </c>
      <c r="E32" s="43" t="s">
        <v>70</v>
      </c>
      <c r="F32" s="9">
        <v>734433.99</v>
      </c>
      <c r="G32" s="9">
        <v>100000</v>
      </c>
      <c r="H32" s="16">
        <v>100000</v>
      </c>
      <c r="I32" s="16"/>
      <c r="J32" s="17"/>
      <c r="K32" s="9"/>
      <c r="L32" s="29" t="s">
        <v>30</v>
      </c>
      <c r="M32" s="27"/>
      <c r="N32" s="14"/>
    </row>
    <row r="33" spans="1:14" ht="31.5" customHeight="1" x14ac:dyDescent="0.2">
      <c r="A33" s="28" t="s">
        <v>50</v>
      </c>
      <c r="B33" s="6">
        <v>600</v>
      </c>
      <c r="C33" s="6">
        <v>60014</v>
      </c>
      <c r="D33" s="6">
        <v>6050</v>
      </c>
      <c r="E33" s="43" t="s">
        <v>54</v>
      </c>
      <c r="F33" s="23">
        <v>2942210</v>
      </c>
      <c r="G33" s="9">
        <v>100000</v>
      </c>
      <c r="H33" s="16">
        <v>100000</v>
      </c>
      <c r="I33" s="16"/>
      <c r="J33" s="17"/>
      <c r="K33" s="9"/>
      <c r="L33" s="29" t="s">
        <v>30</v>
      </c>
      <c r="M33" s="27"/>
      <c r="N33" s="14"/>
    </row>
    <row r="34" spans="1:14" ht="33.75" customHeight="1" x14ac:dyDescent="0.2">
      <c r="A34" s="28" t="s">
        <v>79</v>
      </c>
      <c r="B34" s="6">
        <v>600</v>
      </c>
      <c r="C34" s="6">
        <v>60014</v>
      </c>
      <c r="D34" s="6">
        <v>6050</v>
      </c>
      <c r="E34" s="10" t="s">
        <v>146</v>
      </c>
      <c r="F34" s="23">
        <v>10500</v>
      </c>
      <c r="G34" s="9">
        <v>10500</v>
      </c>
      <c r="H34" s="16">
        <v>10500</v>
      </c>
      <c r="I34" s="16"/>
      <c r="J34" s="17"/>
      <c r="K34" s="9"/>
      <c r="L34" s="29" t="s">
        <v>30</v>
      </c>
      <c r="M34" s="27"/>
      <c r="N34" s="14"/>
    </row>
    <row r="35" spans="1:14" ht="40.5" customHeight="1" x14ac:dyDescent="0.2">
      <c r="A35" s="28" t="s">
        <v>51</v>
      </c>
      <c r="B35" s="6">
        <v>600</v>
      </c>
      <c r="C35" s="6">
        <v>60014</v>
      </c>
      <c r="D35" s="6">
        <v>6050</v>
      </c>
      <c r="E35" s="43" t="s">
        <v>74</v>
      </c>
      <c r="F35" s="23">
        <v>1766050</v>
      </c>
      <c r="G35" s="9">
        <v>100000</v>
      </c>
      <c r="H35" s="16">
        <v>100000</v>
      </c>
      <c r="I35" s="16"/>
      <c r="J35" s="17"/>
      <c r="K35" s="9"/>
      <c r="L35" s="29" t="s">
        <v>30</v>
      </c>
      <c r="M35" s="27"/>
      <c r="N35" s="14"/>
    </row>
    <row r="36" spans="1:14" ht="40.5" customHeight="1" x14ac:dyDescent="0.2">
      <c r="A36" s="28" t="s">
        <v>80</v>
      </c>
      <c r="B36" s="6">
        <v>600</v>
      </c>
      <c r="C36" s="6">
        <v>60014</v>
      </c>
      <c r="D36" s="6">
        <v>6050</v>
      </c>
      <c r="E36" s="10" t="s">
        <v>145</v>
      </c>
      <c r="F36" s="23">
        <v>300000</v>
      </c>
      <c r="G36" s="9">
        <v>60000</v>
      </c>
      <c r="H36" s="16">
        <v>60000</v>
      </c>
      <c r="I36" s="16"/>
      <c r="J36" s="17"/>
      <c r="K36" s="9"/>
      <c r="L36" s="29" t="s">
        <v>30</v>
      </c>
      <c r="M36" s="27"/>
      <c r="N36" s="14"/>
    </row>
    <row r="37" spans="1:14" ht="40.5" customHeight="1" x14ac:dyDescent="0.2">
      <c r="A37" s="165" t="s">
        <v>81</v>
      </c>
      <c r="B37" s="152">
        <v>600</v>
      </c>
      <c r="C37" s="152">
        <v>60014</v>
      </c>
      <c r="D37" s="152">
        <v>6050</v>
      </c>
      <c r="E37" s="158" t="s">
        <v>166</v>
      </c>
      <c r="F37" s="60">
        <v>100000</v>
      </c>
      <c r="G37" s="30">
        <v>100000</v>
      </c>
      <c r="H37" s="67">
        <v>100000</v>
      </c>
      <c r="I37" s="67"/>
      <c r="J37" s="68"/>
      <c r="K37" s="30"/>
      <c r="L37" s="151" t="s">
        <v>30</v>
      </c>
      <c r="M37" s="27"/>
      <c r="N37" s="14"/>
    </row>
    <row r="38" spans="1:14" ht="40.5" customHeight="1" x14ac:dyDescent="0.2">
      <c r="A38" s="165" t="s">
        <v>83</v>
      </c>
      <c r="B38" s="65">
        <v>600</v>
      </c>
      <c r="C38" s="65">
        <v>60014</v>
      </c>
      <c r="D38" s="65">
        <v>6050</v>
      </c>
      <c r="E38" s="66" t="s">
        <v>71</v>
      </c>
      <c r="F38" s="60">
        <v>1049000</v>
      </c>
      <c r="G38" s="30">
        <v>149000</v>
      </c>
      <c r="H38" s="67">
        <v>149000</v>
      </c>
      <c r="I38" s="67"/>
      <c r="J38" s="68"/>
      <c r="K38" s="30"/>
      <c r="L38" s="69" t="s">
        <v>30</v>
      </c>
      <c r="M38" s="27"/>
      <c r="N38" s="14"/>
    </row>
    <row r="39" spans="1:14" ht="51.75" customHeight="1" x14ac:dyDescent="0.2">
      <c r="A39" s="194" t="s">
        <v>87</v>
      </c>
      <c r="B39" s="212">
        <v>600</v>
      </c>
      <c r="C39" s="212">
        <v>60014</v>
      </c>
      <c r="D39" s="212">
        <v>6050</v>
      </c>
      <c r="E39" s="216" t="s">
        <v>100</v>
      </c>
      <c r="F39" s="182">
        <v>7376942.5</v>
      </c>
      <c r="G39" s="176">
        <v>4782295</v>
      </c>
      <c r="H39" s="176">
        <v>2128946</v>
      </c>
      <c r="I39" s="176"/>
      <c r="J39" s="68" t="s">
        <v>167</v>
      </c>
      <c r="K39" s="176"/>
      <c r="L39" s="178" t="s">
        <v>30</v>
      </c>
      <c r="M39" s="27"/>
      <c r="N39" s="14"/>
    </row>
    <row r="40" spans="1:14" ht="11.25" customHeight="1" x14ac:dyDescent="0.2">
      <c r="A40" s="195"/>
      <c r="B40" s="213"/>
      <c r="C40" s="213"/>
      <c r="D40" s="213"/>
      <c r="E40" s="199"/>
      <c r="F40" s="183"/>
      <c r="G40" s="177"/>
      <c r="H40" s="177"/>
      <c r="I40" s="177"/>
      <c r="J40" s="88"/>
      <c r="K40" s="177"/>
      <c r="L40" s="179"/>
      <c r="M40" s="27"/>
      <c r="N40" s="14"/>
    </row>
    <row r="41" spans="1:14" ht="49.5" customHeight="1" x14ac:dyDescent="0.2">
      <c r="A41" s="28" t="s">
        <v>97</v>
      </c>
      <c r="B41" s="6">
        <v>600</v>
      </c>
      <c r="C41" s="6">
        <v>60014</v>
      </c>
      <c r="D41" s="6">
        <v>6059</v>
      </c>
      <c r="E41" s="10" t="s">
        <v>55</v>
      </c>
      <c r="F41" s="23">
        <v>35647490.310000002</v>
      </c>
      <c r="G41" s="9">
        <v>100000</v>
      </c>
      <c r="H41" s="16">
        <v>100000</v>
      </c>
      <c r="I41" s="16"/>
      <c r="J41" s="17"/>
      <c r="K41" s="9"/>
      <c r="L41" s="29" t="s">
        <v>30</v>
      </c>
      <c r="M41" s="27"/>
      <c r="N41" s="14"/>
    </row>
    <row r="42" spans="1:14" ht="49.5" customHeight="1" x14ac:dyDescent="0.2">
      <c r="A42" s="28" t="s">
        <v>98</v>
      </c>
      <c r="B42" s="6">
        <v>600</v>
      </c>
      <c r="C42" s="6">
        <v>60095</v>
      </c>
      <c r="D42" s="6">
        <v>6050</v>
      </c>
      <c r="E42" s="96" t="s">
        <v>101</v>
      </c>
      <c r="F42" s="23">
        <v>15144.28</v>
      </c>
      <c r="G42" s="9">
        <v>12025</v>
      </c>
      <c r="H42" s="16">
        <v>12025</v>
      </c>
      <c r="I42" s="16"/>
      <c r="J42" s="17"/>
      <c r="K42" s="9"/>
      <c r="L42" s="29" t="s">
        <v>30</v>
      </c>
      <c r="M42" s="27"/>
      <c r="N42" s="14"/>
    </row>
    <row r="43" spans="1:14" ht="29.25" customHeight="1" x14ac:dyDescent="0.2">
      <c r="A43" s="203" t="s">
        <v>31</v>
      </c>
      <c r="B43" s="225"/>
      <c r="C43" s="225"/>
      <c r="D43" s="225"/>
      <c r="E43" s="226"/>
      <c r="F43" s="9">
        <f>SUM(F9:F42)</f>
        <v>141124352.34</v>
      </c>
      <c r="G43" s="9">
        <f>SUM(G9:G42)</f>
        <v>36687154</v>
      </c>
      <c r="H43" s="16">
        <f>SUM(H9:H42)</f>
        <v>16212409</v>
      </c>
      <c r="I43" s="16"/>
      <c r="J43" s="17">
        <v>16828535</v>
      </c>
      <c r="K43" s="9"/>
      <c r="L43" s="29"/>
    </row>
    <row r="44" spans="1:14" ht="29.25" customHeight="1" x14ac:dyDescent="0.2">
      <c r="A44" s="28" t="s">
        <v>112</v>
      </c>
      <c r="B44" s="6">
        <v>600</v>
      </c>
      <c r="C44" s="6">
        <v>60095</v>
      </c>
      <c r="D44" s="6">
        <v>6060</v>
      </c>
      <c r="E44" s="82" t="s">
        <v>72</v>
      </c>
      <c r="F44" s="9">
        <v>230000</v>
      </c>
      <c r="G44" s="9">
        <v>230000</v>
      </c>
      <c r="H44" s="16">
        <v>230000</v>
      </c>
      <c r="I44" s="16"/>
      <c r="J44" s="17"/>
      <c r="K44" s="9"/>
      <c r="L44" s="29" t="s">
        <v>30</v>
      </c>
    </row>
    <row r="45" spans="1:14" ht="29.25" customHeight="1" x14ac:dyDescent="0.2">
      <c r="A45" s="28" t="s">
        <v>113</v>
      </c>
      <c r="B45" s="6">
        <v>600</v>
      </c>
      <c r="C45" s="6">
        <v>60095</v>
      </c>
      <c r="D45" s="6">
        <v>6060</v>
      </c>
      <c r="E45" s="169" t="s">
        <v>158</v>
      </c>
      <c r="F45" s="30">
        <v>110000</v>
      </c>
      <c r="G45" s="30">
        <v>110000</v>
      </c>
      <c r="H45" s="67">
        <v>110000</v>
      </c>
      <c r="I45" s="67"/>
      <c r="J45" s="68"/>
      <c r="K45" s="30"/>
      <c r="L45" s="151" t="s">
        <v>30</v>
      </c>
    </row>
    <row r="46" spans="1:14" ht="29.25" customHeight="1" thickBot="1" x14ac:dyDescent="0.25">
      <c r="A46" s="227" t="s">
        <v>73</v>
      </c>
      <c r="B46" s="228"/>
      <c r="C46" s="228"/>
      <c r="D46" s="228"/>
      <c r="E46" s="229"/>
      <c r="F46" s="54">
        <f>SUM(F44,F45)</f>
        <v>340000</v>
      </c>
      <c r="G46" s="54">
        <f>SUM(G44,G45)</f>
        <v>340000</v>
      </c>
      <c r="H46" s="55">
        <f>SUM(H44,H45)</f>
        <v>340000</v>
      </c>
      <c r="I46" s="55"/>
      <c r="J46" s="56"/>
      <c r="K46" s="54"/>
      <c r="L46" s="57"/>
    </row>
    <row r="47" spans="1:14" ht="27" customHeight="1" thickBot="1" x14ac:dyDescent="0.25">
      <c r="A47" s="222" t="s">
        <v>32</v>
      </c>
      <c r="B47" s="223"/>
      <c r="C47" s="223"/>
      <c r="D47" s="223"/>
      <c r="E47" s="224"/>
      <c r="F47" s="31">
        <f>SUM(F43,F46)</f>
        <v>141464352.34</v>
      </c>
      <c r="G47" s="31">
        <f>SUM(G43,G46)</f>
        <v>37027154</v>
      </c>
      <c r="H47" s="31">
        <f>SUM(H43,H46)</f>
        <v>16552409</v>
      </c>
      <c r="I47" s="31"/>
      <c r="J47" s="33">
        <v>20474745</v>
      </c>
      <c r="K47" s="31"/>
      <c r="L47" s="32"/>
    </row>
    <row r="48" spans="1:14" ht="38.25" customHeight="1" thickBot="1" x14ac:dyDescent="0.25">
      <c r="A48" s="167" t="s">
        <v>114</v>
      </c>
      <c r="B48" s="61">
        <v>700</v>
      </c>
      <c r="C48" s="61">
        <v>70005</v>
      </c>
      <c r="D48" s="61">
        <v>6060</v>
      </c>
      <c r="E48" s="70" t="s">
        <v>40</v>
      </c>
      <c r="F48" s="24">
        <v>48189</v>
      </c>
      <c r="G48" s="24">
        <v>48189</v>
      </c>
      <c r="H48" s="24">
        <v>48189</v>
      </c>
      <c r="I48" s="24"/>
      <c r="J48" s="71"/>
      <c r="K48" s="24"/>
      <c r="L48" s="35" t="s">
        <v>29</v>
      </c>
    </row>
    <row r="49" spans="1:12" ht="27.75" customHeight="1" thickBot="1" x14ac:dyDescent="0.25">
      <c r="A49" s="251" t="s">
        <v>35</v>
      </c>
      <c r="B49" s="252"/>
      <c r="C49" s="252"/>
      <c r="D49" s="252"/>
      <c r="E49" s="253"/>
      <c r="F49" s="31">
        <f t="shared" ref="F49:H49" si="0">SUM(F48)</f>
        <v>48189</v>
      </c>
      <c r="G49" s="31">
        <f t="shared" si="0"/>
        <v>48189</v>
      </c>
      <c r="H49" s="31">
        <f t="shared" si="0"/>
        <v>48189</v>
      </c>
      <c r="I49" s="31"/>
      <c r="J49" s="33"/>
      <c r="K49" s="31"/>
      <c r="L49" s="32"/>
    </row>
    <row r="50" spans="1:12" ht="23.25" customHeight="1" thickBot="1" x14ac:dyDescent="0.25">
      <c r="A50" s="222" t="s">
        <v>36</v>
      </c>
      <c r="B50" s="223"/>
      <c r="C50" s="223"/>
      <c r="D50" s="223"/>
      <c r="E50" s="224"/>
      <c r="F50" s="31">
        <f>SUM(F49)</f>
        <v>48189</v>
      </c>
      <c r="G50" s="31">
        <f>SUM(G49)</f>
        <v>48189</v>
      </c>
      <c r="H50" s="31">
        <f>SUM(H49)</f>
        <v>48189</v>
      </c>
      <c r="I50" s="31"/>
      <c r="J50" s="33"/>
      <c r="K50" s="31"/>
      <c r="L50" s="32"/>
    </row>
    <row r="51" spans="1:12" ht="42.75" customHeight="1" x14ac:dyDescent="0.2">
      <c r="A51" s="58" t="s">
        <v>115</v>
      </c>
      <c r="B51" s="132">
        <v>710</v>
      </c>
      <c r="C51" s="132">
        <v>71012</v>
      </c>
      <c r="D51" s="132">
        <v>6060</v>
      </c>
      <c r="E51" s="91" t="s">
        <v>124</v>
      </c>
      <c r="F51" s="84">
        <v>312789</v>
      </c>
      <c r="G51" s="84">
        <v>312789</v>
      </c>
      <c r="H51" s="84">
        <v>312789</v>
      </c>
      <c r="I51" s="84"/>
      <c r="J51" s="62"/>
      <c r="K51" s="84"/>
      <c r="L51" s="133" t="s">
        <v>41</v>
      </c>
    </row>
    <row r="52" spans="1:12" ht="26.25" customHeight="1" x14ac:dyDescent="0.2">
      <c r="A52" s="28" t="s">
        <v>116</v>
      </c>
      <c r="B52" s="50">
        <v>710</v>
      </c>
      <c r="C52" s="50">
        <v>71012</v>
      </c>
      <c r="D52" s="50">
        <v>6060</v>
      </c>
      <c r="E52" s="59" t="s">
        <v>125</v>
      </c>
      <c r="F52" s="51">
        <v>20000</v>
      </c>
      <c r="G52" s="51">
        <v>20000</v>
      </c>
      <c r="H52" s="51">
        <v>20000</v>
      </c>
      <c r="I52" s="51"/>
      <c r="J52" s="112"/>
      <c r="K52" s="51"/>
      <c r="L52" s="141" t="s">
        <v>41</v>
      </c>
    </row>
    <row r="53" spans="1:12" ht="24.75" customHeight="1" thickBot="1" x14ac:dyDescent="0.25">
      <c r="A53" s="200" t="s">
        <v>126</v>
      </c>
      <c r="B53" s="246"/>
      <c r="C53" s="246"/>
      <c r="D53" s="246"/>
      <c r="E53" s="247"/>
      <c r="F53" s="134">
        <f>SUM(F51:F52)</f>
        <v>332789</v>
      </c>
      <c r="G53" s="134">
        <f>SUM(G51:G52)</f>
        <v>332789</v>
      </c>
      <c r="H53" s="134">
        <f>SUM(H51:H52)</f>
        <v>332789</v>
      </c>
      <c r="I53" s="134"/>
      <c r="J53" s="78"/>
      <c r="K53" s="134"/>
      <c r="L53" s="140"/>
    </row>
    <row r="54" spans="1:12" ht="24.75" customHeight="1" thickBot="1" x14ac:dyDescent="0.25">
      <c r="A54" s="248" t="s">
        <v>127</v>
      </c>
      <c r="B54" s="249"/>
      <c r="C54" s="249"/>
      <c r="D54" s="249"/>
      <c r="E54" s="250"/>
      <c r="F54" s="105">
        <f>SUM(F53)</f>
        <v>332789</v>
      </c>
      <c r="G54" s="105">
        <f>SUM(G53)</f>
        <v>332789</v>
      </c>
      <c r="H54" s="105">
        <f>SUM(H53)</f>
        <v>332789</v>
      </c>
      <c r="I54" s="105"/>
      <c r="J54" s="103"/>
      <c r="K54" s="105"/>
      <c r="L54" s="137"/>
    </row>
    <row r="55" spans="1:12" ht="30" customHeight="1" x14ac:dyDescent="0.2">
      <c r="A55" s="58" t="s">
        <v>117</v>
      </c>
      <c r="B55" s="36">
        <v>750</v>
      </c>
      <c r="C55" s="36">
        <v>75020</v>
      </c>
      <c r="D55" s="36">
        <v>6060</v>
      </c>
      <c r="E55" s="49" t="s">
        <v>43</v>
      </c>
      <c r="F55" s="37">
        <v>60000</v>
      </c>
      <c r="G55" s="37">
        <v>60000</v>
      </c>
      <c r="H55" s="37">
        <v>60000</v>
      </c>
      <c r="I55" s="62"/>
      <c r="J55" s="63"/>
      <c r="K55" s="37"/>
      <c r="L55" s="64" t="s">
        <v>41</v>
      </c>
    </row>
    <row r="56" spans="1:12" ht="30" customHeight="1" x14ac:dyDescent="0.2">
      <c r="A56" s="28" t="s">
        <v>118</v>
      </c>
      <c r="B56" s="102">
        <v>750</v>
      </c>
      <c r="C56" s="102">
        <v>75020</v>
      </c>
      <c r="D56" s="102">
        <v>6060</v>
      </c>
      <c r="E56" s="101" t="s">
        <v>103</v>
      </c>
      <c r="F56" s="77">
        <v>120000</v>
      </c>
      <c r="G56" s="77">
        <v>120000</v>
      </c>
      <c r="H56" s="77">
        <v>120000</v>
      </c>
      <c r="I56" s="78"/>
      <c r="J56" s="79"/>
      <c r="K56" s="77"/>
      <c r="L56" s="92" t="s">
        <v>41</v>
      </c>
    </row>
    <row r="57" spans="1:12" ht="27" customHeight="1" thickBot="1" x14ac:dyDescent="0.25">
      <c r="A57" s="209" t="s">
        <v>42</v>
      </c>
      <c r="B57" s="210"/>
      <c r="C57" s="210"/>
      <c r="D57" s="210"/>
      <c r="E57" s="211"/>
      <c r="F57" s="39">
        <f>SUM(F55:F56)</f>
        <v>180000</v>
      </c>
      <c r="G57" s="39">
        <f>SUM(G55:G56)</f>
        <v>180000</v>
      </c>
      <c r="H57" s="39">
        <f>SUM(H55:H56)</f>
        <v>180000</v>
      </c>
      <c r="I57" s="40"/>
      <c r="J57" s="41"/>
      <c r="K57" s="39"/>
      <c r="L57" s="42"/>
    </row>
    <row r="58" spans="1:12" ht="21.75" customHeight="1" thickBot="1" x14ac:dyDescent="0.25">
      <c r="A58" s="214" t="s">
        <v>33</v>
      </c>
      <c r="B58" s="215"/>
      <c r="C58" s="215"/>
      <c r="D58" s="215"/>
      <c r="E58" s="215"/>
      <c r="F58" s="24">
        <f>SUM(F57)</f>
        <v>180000</v>
      </c>
      <c r="G58" s="24">
        <f>SUM(G57)</f>
        <v>180000</v>
      </c>
      <c r="H58" s="24">
        <f>SUM(H57)</f>
        <v>180000</v>
      </c>
      <c r="I58" s="34"/>
      <c r="J58" s="25"/>
      <c r="K58" s="24"/>
      <c r="L58" s="35"/>
    </row>
    <row r="59" spans="1:12" ht="60" customHeight="1" x14ac:dyDescent="0.2">
      <c r="A59" s="138" t="s">
        <v>119</v>
      </c>
      <c r="B59" s="104">
        <v>801</v>
      </c>
      <c r="C59" s="104">
        <v>80115</v>
      </c>
      <c r="D59" s="104">
        <v>6050</v>
      </c>
      <c r="E59" s="107" t="s">
        <v>104</v>
      </c>
      <c r="F59" s="105">
        <v>33300</v>
      </c>
      <c r="G59" s="105">
        <v>33300</v>
      </c>
      <c r="H59" s="105">
        <v>33300</v>
      </c>
      <c r="I59" s="103"/>
      <c r="J59" s="106"/>
      <c r="K59" s="105"/>
      <c r="L59" s="123" t="s">
        <v>41</v>
      </c>
    </row>
    <row r="60" spans="1:12" ht="71.25" customHeight="1" x14ac:dyDescent="0.2">
      <c r="A60" s="28" t="s">
        <v>120</v>
      </c>
      <c r="B60" s="50">
        <v>801</v>
      </c>
      <c r="C60" s="50">
        <v>80115</v>
      </c>
      <c r="D60" s="50">
        <v>6050</v>
      </c>
      <c r="E60" s="59" t="s">
        <v>122</v>
      </c>
      <c r="F60" s="51">
        <v>11000</v>
      </c>
      <c r="G60" s="51">
        <v>11000</v>
      </c>
      <c r="H60" s="51">
        <v>11000</v>
      </c>
      <c r="I60" s="112"/>
      <c r="J60" s="53"/>
      <c r="K60" s="51"/>
      <c r="L60" s="29" t="s">
        <v>121</v>
      </c>
    </row>
    <row r="61" spans="1:12" ht="53.25" customHeight="1" x14ac:dyDescent="0.2">
      <c r="A61" s="166" t="s">
        <v>131</v>
      </c>
      <c r="B61" s="108">
        <v>801</v>
      </c>
      <c r="C61" s="108">
        <v>80120</v>
      </c>
      <c r="D61" s="108">
        <v>6050</v>
      </c>
      <c r="E61" s="143" t="s">
        <v>94</v>
      </c>
      <c r="F61" s="109">
        <v>70000</v>
      </c>
      <c r="G61" s="109">
        <v>70000</v>
      </c>
      <c r="H61" s="109">
        <v>70000</v>
      </c>
      <c r="I61" s="110"/>
      <c r="J61" s="111"/>
      <c r="K61" s="109"/>
      <c r="L61" s="93" t="s">
        <v>93</v>
      </c>
    </row>
    <row r="62" spans="1:12" ht="51" customHeight="1" x14ac:dyDescent="0.2">
      <c r="A62" s="28" t="s">
        <v>132</v>
      </c>
      <c r="B62" s="50">
        <v>801</v>
      </c>
      <c r="C62" s="50">
        <v>80120</v>
      </c>
      <c r="D62" s="50">
        <v>6050</v>
      </c>
      <c r="E62" s="142" t="s">
        <v>139</v>
      </c>
      <c r="F62" s="51">
        <v>6130277</v>
      </c>
      <c r="G62" s="51">
        <v>1752572</v>
      </c>
      <c r="H62" s="51">
        <v>1752572</v>
      </c>
      <c r="I62" s="52"/>
      <c r="J62" s="53"/>
      <c r="K62" s="51"/>
      <c r="L62" s="29" t="s">
        <v>41</v>
      </c>
    </row>
    <row r="63" spans="1:12" ht="50.25" customHeight="1" x14ac:dyDescent="0.2">
      <c r="A63" s="28" t="s">
        <v>133</v>
      </c>
      <c r="B63" s="50">
        <v>801</v>
      </c>
      <c r="C63" s="50">
        <v>80120</v>
      </c>
      <c r="D63" s="50">
        <v>6050</v>
      </c>
      <c r="E63" s="59" t="s">
        <v>148</v>
      </c>
      <c r="F63" s="51">
        <v>81979</v>
      </c>
      <c r="G63" s="51">
        <v>81979</v>
      </c>
      <c r="H63" s="51">
        <v>81979</v>
      </c>
      <c r="I63" s="52"/>
      <c r="J63" s="53"/>
      <c r="K63" s="51"/>
      <c r="L63" s="29" t="s">
        <v>41</v>
      </c>
    </row>
    <row r="64" spans="1:12" ht="51" customHeight="1" x14ac:dyDescent="0.2">
      <c r="A64" s="194" t="s">
        <v>134</v>
      </c>
      <c r="B64" s="196">
        <v>801</v>
      </c>
      <c r="C64" s="196">
        <v>80134</v>
      </c>
      <c r="D64" s="196">
        <v>6050</v>
      </c>
      <c r="E64" s="198" t="s">
        <v>75</v>
      </c>
      <c r="F64" s="182">
        <v>6734390</v>
      </c>
      <c r="G64" s="182">
        <v>6684390</v>
      </c>
      <c r="H64" s="182">
        <v>4184390</v>
      </c>
      <c r="I64" s="184"/>
      <c r="J64" s="68" t="s">
        <v>95</v>
      </c>
      <c r="K64" s="186"/>
      <c r="L64" s="180" t="s">
        <v>82</v>
      </c>
    </row>
    <row r="65" spans="1:12" ht="36.75" customHeight="1" x14ac:dyDescent="0.2">
      <c r="A65" s="195"/>
      <c r="B65" s="197"/>
      <c r="C65" s="197"/>
      <c r="D65" s="197"/>
      <c r="E65" s="199"/>
      <c r="F65" s="183"/>
      <c r="G65" s="183"/>
      <c r="H65" s="183"/>
      <c r="I65" s="185"/>
      <c r="J65" s="88"/>
      <c r="K65" s="187"/>
      <c r="L65" s="181"/>
    </row>
    <row r="66" spans="1:12" ht="45" customHeight="1" x14ac:dyDescent="0.2">
      <c r="A66" s="28" t="s">
        <v>135</v>
      </c>
      <c r="B66" s="102">
        <v>801</v>
      </c>
      <c r="C66" s="102">
        <v>80134</v>
      </c>
      <c r="D66" s="102">
        <v>6050</v>
      </c>
      <c r="E66" s="59" t="s">
        <v>123</v>
      </c>
      <c r="F66" s="119">
        <v>34104</v>
      </c>
      <c r="G66" s="119">
        <v>34104</v>
      </c>
      <c r="H66" s="119">
        <v>34104</v>
      </c>
      <c r="I66" s="120"/>
      <c r="J66" s="17"/>
      <c r="K66" s="121"/>
      <c r="L66" s="29" t="s">
        <v>41</v>
      </c>
    </row>
    <row r="67" spans="1:12" ht="44.25" customHeight="1" x14ac:dyDescent="0.2">
      <c r="A67" s="28" t="s">
        <v>136</v>
      </c>
      <c r="B67" s="102">
        <v>801</v>
      </c>
      <c r="C67" s="102">
        <v>80140</v>
      </c>
      <c r="D67" s="102">
        <v>6050</v>
      </c>
      <c r="E67" s="59" t="s">
        <v>128</v>
      </c>
      <c r="F67" s="119">
        <v>60000</v>
      </c>
      <c r="G67" s="121">
        <v>60000</v>
      </c>
      <c r="H67" s="119">
        <v>60000</v>
      </c>
      <c r="I67" s="120"/>
      <c r="J67" s="17"/>
      <c r="K67" s="121"/>
      <c r="L67" s="29" t="s">
        <v>130</v>
      </c>
    </row>
    <row r="68" spans="1:12" ht="24.75" customHeight="1" thickBot="1" x14ac:dyDescent="0.25">
      <c r="A68" s="200" t="s">
        <v>53</v>
      </c>
      <c r="B68" s="201"/>
      <c r="C68" s="201"/>
      <c r="D68" s="201"/>
      <c r="E68" s="202"/>
      <c r="F68" s="77">
        <f>SUM(F59:F67)</f>
        <v>13155050</v>
      </c>
      <c r="G68" s="77">
        <f>SUM(G59:G67)</f>
        <v>8727345</v>
      </c>
      <c r="H68" s="77">
        <f>SUM(H59:H67)</f>
        <v>6227345</v>
      </c>
      <c r="I68" s="78"/>
      <c r="J68" s="90">
        <v>2500000</v>
      </c>
      <c r="K68" s="77"/>
      <c r="L68" s="80"/>
    </row>
    <row r="69" spans="1:12" ht="26.25" customHeight="1" thickBot="1" x14ac:dyDescent="0.25">
      <c r="A69" s="206" t="s">
        <v>52</v>
      </c>
      <c r="B69" s="207"/>
      <c r="C69" s="207"/>
      <c r="D69" s="207"/>
      <c r="E69" s="208"/>
      <c r="F69" s="24">
        <f>SUM(F68)</f>
        <v>13155050</v>
      </c>
      <c r="G69" s="24">
        <f>SUM(G68)</f>
        <v>8727345</v>
      </c>
      <c r="H69" s="24">
        <f>SUM(H68)</f>
        <v>6227345</v>
      </c>
      <c r="I69" s="34"/>
      <c r="J69" s="24">
        <f>SUM(J68)</f>
        <v>2500000</v>
      </c>
      <c r="K69" s="24"/>
      <c r="L69" s="35"/>
    </row>
    <row r="70" spans="1:12" ht="41.25" customHeight="1" x14ac:dyDescent="0.2">
      <c r="A70" s="58" t="s">
        <v>142</v>
      </c>
      <c r="B70" s="132">
        <v>852</v>
      </c>
      <c r="C70" s="132">
        <v>85202</v>
      </c>
      <c r="D70" s="132">
        <v>6050</v>
      </c>
      <c r="E70" s="59" t="s">
        <v>77</v>
      </c>
      <c r="F70" s="37">
        <v>50000</v>
      </c>
      <c r="G70" s="37">
        <v>50000</v>
      </c>
      <c r="H70" s="37">
        <v>50000</v>
      </c>
      <c r="I70" s="62"/>
      <c r="J70" s="63"/>
      <c r="K70" s="37"/>
      <c r="L70" s="122" t="s">
        <v>76</v>
      </c>
    </row>
    <row r="71" spans="1:12" ht="50.25" customHeight="1" x14ac:dyDescent="0.2">
      <c r="A71" s="28" t="s">
        <v>159</v>
      </c>
      <c r="B71" s="50">
        <v>852</v>
      </c>
      <c r="C71" s="50">
        <v>85202</v>
      </c>
      <c r="D71" s="50">
        <v>6050</v>
      </c>
      <c r="E71" s="59" t="s">
        <v>99</v>
      </c>
      <c r="F71" s="51">
        <v>135975</v>
      </c>
      <c r="G71" s="51">
        <v>30814</v>
      </c>
      <c r="H71" s="51">
        <v>30814</v>
      </c>
      <c r="I71" s="52"/>
      <c r="J71" s="53"/>
      <c r="K71" s="51"/>
      <c r="L71" s="29" t="s">
        <v>96</v>
      </c>
    </row>
    <row r="72" spans="1:12" ht="59.25" customHeight="1" x14ac:dyDescent="0.2">
      <c r="A72" s="28" t="s">
        <v>160</v>
      </c>
      <c r="B72" s="50">
        <v>852</v>
      </c>
      <c r="C72" s="50">
        <v>85202</v>
      </c>
      <c r="D72" s="50">
        <v>6050</v>
      </c>
      <c r="E72" s="59" t="s">
        <v>105</v>
      </c>
      <c r="F72" s="51">
        <v>113500</v>
      </c>
      <c r="G72" s="51">
        <v>113500</v>
      </c>
      <c r="H72" s="51">
        <v>113500</v>
      </c>
      <c r="I72" s="52"/>
      <c r="J72" s="53"/>
      <c r="K72" s="51"/>
      <c r="L72" s="29" t="s">
        <v>96</v>
      </c>
    </row>
    <row r="73" spans="1:12" ht="82.5" customHeight="1" x14ac:dyDescent="0.2">
      <c r="A73" s="28" t="s">
        <v>161</v>
      </c>
      <c r="B73" s="50">
        <v>852</v>
      </c>
      <c r="C73" s="50">
        <v>85202</v>
      </c>
      <c r="D73" s="50">
        <v>6050</v>
      </c>
      <c r="E73" s="139" t="s">
        <v>140</v>
      </c>
      <c r="F73" s="124">
        <v>742057</v>
      </c>
      <c r="G73" s="124">
        <v>684057</v>
      </c>
      <c r="H73" s="124">
        <v>684057</v>
      </c>
      <c r="I73" s="125"/>
      <c r="J73" s="126"/>
      <c r="K73" s="124"/>
      <c r="L73" s="131" t="s">
        <v>129</v>
      </c>
    </row>
    <row r="74" spans="1:12" ht="26.25" customHeight="1" thickBot="1" x14ac:dyDescent="0.25">
      <c r="A74" s="231" t="s">
        <v>47</v>
      </c>
      <c r="B74" s="232"/>
      <c r="C74" s="232"/>
      <c r="D74" s="232"/>
      <c r="E74" s="233"/>
      <c r="F74" s="72">
        <f>SUM(F70:F73)</f>
        <v>1041532</v>
      </c>
      <c r="G74" s="72">
        <f>SUM(G70:G73)</f>
        <v>878371</v>
      </c>
      <c r="H74" s="72">
        <f>SUM(H70:H73)</f>
        <v>878371</v>
      </c>
      <c r="I74" s="73"/>
      <c r="J74" s="74"/>
      <c r="K74" s="72"/>
      <c r="L74" s="75"/>
    </row>
    <row r="75" spans="1:12" ht="21.75" customHeight="1" thickBot="1" x14ac:dyDescent="0.25">
      <c r="A75" s="214" t="s">
        <v>48</v>
      </c>
      <c r="B75" s="215"/>
      <c r="C75" s="215"/>
      <c r="D75" s="215"/>
      <c r="E75" s="215"/>
      <c r="F75" s="24">
        <f>SUM(F74)</f>
        <v>1041532</v>
      </c>
      <c r="G75" s="24">
        <f>SUM(G74)</f>
        <v>878371</v>
      </c>
      <c r="H75" s="24">
        <f>SUM(H74)</f>
        <v>878371</v>
      </c>
      <c r="I75" s="34"/>
      <c r="J75" s="25"/>
      <c r="K75" s="24"/>
      <c r="L75" s="26"/>
    </row>
    <row r="76" spans="1:12" ht="37.5" customHeight="1" x14ac:dyDescent="0.2">
      <c r="A76" s="58" t="s">
        <v>162</v>
      </c>
      <c r="B76" s="83">
        <v>853</v>
      </c>
      <c r="C76" s="83">
        <v>85395</v>
      </c>
      <c r="D76" s="83">
        <v>6050</v>
      </c>
      <c r="E76" s="154" t="s">
        <v>84</v>
      </c>
      <c r="F76" s="84">
        <v>68419</v>
      </c>
      <c r="G76" s="84">
        <v>49501</v>
      </c>
      <c r="H76" s="84">
        <v>49501</v>
      </c>
      <c r="I76" s="85"/>
      <c r="J76" s="86"/>
      <c r="K76" s="84"/>
      <c r="L76" s="87" t="s">
        <v>76</v>
      </c>
    </row>
    <row r="77" spans="1:12" ht="36.75" customHeight="1" x14ac:dyDescent="0.2">
      <c r="A77" s="28" t="s">
        <v>163</v>
      </c>
      <c r="B77" s="50">
        <v>853</v>
      </c>
      <c r="C77" s="50">
        <v>85395</v>
      </c>
      <c r="D77" s="50">
        <v>6050</v>
      </c>
      <c r="E77" s="150" t="s">
        <v>84</v>
      </c>
      <c r="F77" s="134">
        <v>1193040</v>
      </c>
      <c r="G77" s="134">
        <v>87960</v>
      </c>
      <c r="H77" s="134">
        <v>87960</v>
      </c>
      <c r="I77" s="135"/>
      <c r="J77" s="136"/>
      <c r="K77" s="134"/>
      <c r="L77" s="92" t="s">
        <v>29</v>
      </c>
    </row>
    <row r="78" spans="1:12" ht="28.5" customHeight="1" x14ac:dyDescent="0.2">
      <c r="A78" s="219" t="s">
        <v>85</v>
      </c>
      <c r="B78" s="220"/>
      <c r="C78" s="220"/>
      <c r="D78" s="220"/>
      <c r="E78" s="221"/>
      <c r="F78" s="124">
        <f>SUM(F76,F77)</f>
        <v>1261459</v>
      </c>
      <c r="G78" s="124">
        <f>SUM(G76,G77)</f>
        <v>137461</v>
      </c>
      <c r="H78" s="124">
        <f>SUM(H76,H77)</f>
        <v>137461</v>
      </c>
      <c r="I78" s="125"/>
      <c r="J78" s="126"/>
      <c r="K78" s="124"/>
      <c r="L78" s="127"/>
    </row>
    <row r="79" spans="1:12" ht="47.25" customHeight="1" x14ac:dyDescent="0.2">
      <c r="A79" s="28" t="s">
        <v>164</v>
      </c>
      <c r="B79" s="50">
        <v>853</v>
      </c>
      <c r="C79" s="50">
        <v>85333</v>
      </c>
      <c r="D79" s="50">
        <v>6060</v>
      </c>
      <c r="E79" s="128" t="s">
        <v>106</v>
      </c>
      <c r="F79" s="51">
        <v>98400</v>
      </c>
      <c r="G79" s="51">
        <v>98400</v>
      </c>
      <c r="H79" s="51">
        <v>98400</v>
      </c>
      <c r="I79" s="52"/>
      <c r="J79" s="53"/>
      <c r="K79" s="51"/>
      <c r="L79" s="129" t="s">
        <v>107</v>
      </c>
    </row>
    <row r="80" spans="1:12" ht="30.75" customHeight="1" thickBot="1" x14ac:dyDescent="0.25">
      <c r="A80" s="200" t="s">
        <v>108</v>
      </c>
      <c r="B80" s="201"/>
      <c r="C80" s="201"/>
      <c r="D80" s="201"/>
      <c r="E80" s="202"/>
      <c r="F80" s="113">
        <f>SUM(F79)</f>
        <v>98400</v>
      </c>
      <c r="G80" s="113">
        <f>SUM(G79)</f>
        <v>98400</v>
      </c>
      <c r="H80" s="113">
        <f>SUM(H79)</f>
        <v>98400</v>
      </c>
      <c r="I80" s="114"/>
      <c r="J80" s="115"/>
      <c r="K80" s="113"/>
      <c r="L80" s="116"/>
    </row>
    <row r="81" spans="1:12" ht="30.75" customHeight="1" thickBot="1" x14ac:dyDescent="0.25">
      <c r="A81" s="206" t="s">
        <v>86</v>
      </c>
      <c r="B81" s="207"/>
      <c r="C81" s="207"/>
      <c r="D81" s="207"/>
      <c r="E81" s="208"/>
      <c r="F81" s="24">
        <f>SUM(F78,F80)</f>
        <v>1359859</v>
      </c>
      <c r="G81" s="24">
        <f>SUM(G78,G80)</f>
        <v>235861</v>
      </c>
      <c r="H81" s="24">
        <f>SUM(H78,H80)</f>
        <v>235861</v>
      </c>
      <c r="I81" s="34"/>
      <c r="J81" s="25"/>
      <c r="K81" s="24"/>
      <c r="L81" s="26"/>
    </row>
    <row r="82" spans="1:12" ht="36" customHeight="1" x14ac:dyDescent="0.2">
      <c r="A82" s="58" t="s">
        <v>165</v>
      </c>
      <c r="B82" s="94">
        <v>854</v>
      </c>
      <c r="C82" s="94">
        <v>85420</v>
      </c>
      <c r="D82" s="94">
        <v>6050</v>
      </c>
      <c r="E82" s="91" t="s">
        <v>109</v>
      </c>
      <c r="F82" s="84">
        <v>406482</v>
      </c>
      <c r="G82" s="84">
        <v>401332</v>
      </c>
      <c r="H82" s="84">
        <v>401332</v>
      </c>
      <c r="I82" s="62"/>
      <c r="J82" s="86"/>
      <c r="K82" s="84"/>
      <c r="L82" s="122" t="s">
        <v>41</v>
      </c>
    </row>
    <row r="83" spans="1:12" ht="30" customHeight="1" thickBot="1" x14ac:dyDescent="0.25">
      <c r="A83" s="203" t="s">
        <v>110</v>
      </c>
      <c r="B83" s="204"/>
      <c r="C83" s="204"/>
      <c r="D83" s="204"/>
      <c r="E83" s="205"/>
      <c r="F83" s="90">
        <v>406482</v>
      </c>
      <c r="G83" s="90">
        <f t="shared" ref="F83:H84" si="1">SUM(G82)</f>
        <v>401332</v>
      </c>
      <c r="H83" s="90">
        <f t="shared" si="1"/>
        <v>401332</v>
      </c>
      <c r="I83" s="117"/>
      <c r="J83" s="79"/>
      <c r="K83" s="90"/>
      <c r="L83" s="118"/>
    </row>
    <row r="84" spans="1:12" ht="27.75" customHeight="1" thickBot="1" x14ac:dyDescent="0.25">
      <c r="A84" s="206" t="s">
        <v>111</v>
      </c>
      <c r="B84" s="207"/>
      <c r="C84" s="207"/>
      <c r="D84" s="207"/>
      <c r="E84" s="208"/>
      <c r="F84" s="90">
        <f t="shared" si="1"/>
        <v>406482</v>
      </c>
      <c r="G84" s="90">
        <f t="shared" si="1"/>
        <v>401332</v>
      </c>
      <c r="H84" s="90">
        <f t="shared" si="1"/>
        <v>401332</v>
      </c>
      <c r="I84" s="117"/>
      <c r="J84" s="25"/>
      <c r="K84" s="90"/>
      <c r="L84" s="118"/>
    </row>
    <row r="85" spans="1:12" ht="33" customHeight="1" x14ac:dyDescent="0.2">
      <c r="A85" s="58" t="s">
        <v>168</v>
      </c>
      <c r="B85" s="168">
        <v>921</v>
      </c>
      <c r="C85" s="168">
        <v>92120</v>
      </c>
      <c r="D85" s="153">
        <v>6580</v>
      </c>
      <c r="E85" s="163" t="s">
        <v>149</v>
      </c>
      <c r="F85" s="84">
        <v>72440</v>
      </c>
      <c r="G85" s="84">
        <v>28000</v>
      </c>
      <c r="H85" s="84">
        <v>28000</v>
      </c>
      <c r="I85" s="62"/>
      <c r="J85" s="86"/>
      <c r="K85" s="84"/>
      <c r="L85" s="122" t="s">
        <v>41</v>
      </c>
    </row>
    <row r="86" spans="1:12" ht="27.75" customHeight="1" x14ac:dyDescent="0.2">
      <c r="A86" s="160"/>
      <c r="B86" s="155"/>
      <c r="C86" s="225" t="s">
        <v>150</v>
      </c>
      <c r="D86" s="204"/>
      <c r="E86" s="205"/>
      <c r="F86" s="51">
        <f t="shared" ref="F86:H87" si="2">SUM(F85)</f>
        <v>72440</v>
      </c>
      <c r="G86" s="51">
        <f t="shared" si="2"/>
        <v>28000</v>
      </c>
      <c r="H86" s="51">
        <f t="shared" si="2"/>
        <v>28000</v>
      </c>
      <c r="I86" s="112"/>
      <c r="J86" s="53"/>
      <c r="K86" s="51"/>
      <c r="L86" s="161"/>
    </row>
    <row r="87" spans="1:12" ht="27" customHeight="1" thickBot="1" x14ac:dyDescent="0.25">
      <c r="A87" s="243" t="s">
        <v>151</v>
      </c>
      <c r="B87" s="244"/>
      <c r="C87" s="244"/>
      <c r="D87" s="244"/>
      <c r="E87" s="245"/>
      <c r="F87" s="109">
        <f t="shared" si="2"/>
        <v>72440</v>
      </c>
      <c r="G87" s="109">
        <f t="shared" si="2"/>
        <v>28000</v>
      </c>
      <c r="H87" s="109">
        <f t="shared" si="2"/>
        <v>28000</v>
      </c>
      <c r="I87" s="159"/>
      <c r="J87" s="111"/>
      <c r="K87" s="109"/>
      <c r="L87" s="162"/>
    </row>
    <row r="88" spans="1:12" ht="63.75" customHeight="1" thickBot="1" x14ac:dyDescent="0.25">
      <c r="A88" s="188" t="s">
        <v>169</v>
      </c>
      <c r="B88" s="190">
        <v>926</v>
      </c>
      <c r="C88" s="190">
        <v>92695</v>
      </c>
      <c r="D88" s="190">
        <v>6050</v>
      </c>
      <c r="E88" s="192" t="s">
        <v>88</v>
      </c>
      <c r="F88" s="172">
        <v>1162674</v>
      </c>
      <c r="G88" s="172">
        <v>1113673</v>
      </c>
      <c r="H88" s="172">
        <v>532673</v>
      </c>
      <c r="I88" s="170"/>
      <c r="J88" s="89" t="s">
        <v>91</v>
      </c>
      <c r="K88" s="172"/>
      <c r="L88" s="174" t="s">
        <v>41</v>
      </c>
    </row>
    <row r="89" spans="1:12" ht="20.25" customHeight="1" x14ac:dyDescent="0.2">
      <c r="A89" s="189"/>
      <c r="B89" s="191"/>
      <c r="C89" s="191"/>
      <c r="D89" s="191"/>
      <c r="E89" s="193"/>
      <c r="F89" s="173"/>
      <c r="G89" s="173"/>
      <c r="H89" s="173"/>
      <c r="I89" s="171"/>
      <c r="J89" s="88"/>
      <c r="K89" s="173"/>
      <c r="L89" s="175"/>
    </row>
    <row r="90" spans="1:12" ht="27.75" customHeight="1" thickBot="1" x14ac:dyDescent="0.25">
      <c r="A90" s="219" t="s">
        <v>89</v>
      </c>
      <c r="B90" s="220"/>
      <c r="C90" s="220"/>
      <c r="D90" s="220"/>
      <c r="E90" s="221"/>
      <c r="F90" s="124">
        <f>SUM(F88)</f>
        <v>1162674</v>
      </c>
      <c r="G90" s="124">
        <f>SUM(G88)</f>
        <v>1113673</v>
      </c>
      <c r="H90" s="124">
        <f>SUM(H88)</f>
        <v>532673</v>
      </c>
      <c r="I90" s="125"/>
      <c r="J90" s="130">
        <v>581000</v>
      </c>
      <c r="K90" s="124"/>
      <c r="L90" s="127"/>
    </row>
    <row r="91" spans="1:12" ht="26.25" customHeight="1" thickBot="1" x14ac:dyDescent="0.25">
      <c r="A91" s="206" t="s">
        <v>90</v>
      </c>
      <c r="B91" s="207"/>
      <c r="C91" s="207"/>
      <c r="D91" s="207"/>
      <c r="E91" s="208"/>
      <c r="F91" s="24">
        <f>SUM(F90)</f>
        <v>1162674</v>
      </c>
      <c r="G91" s="24">
        <f>SUM(G90)</f>
        <v>1113673</v>
      </c>
      <c r="H91" s="24">
        <f>SUM(H90)</f>
        <v>532673</v>
      </c>
      <c r="I91" s="34"/>
      <c r="J91" s="34">
        <v>581000</v>
      </c>
      <c r="K91" s="24"/>
      <c r="L91" s="26"/>
    </row>
    <row r="92" spans="1:12" ht="21.75" customHeight="1" thickBot="1" x14ac:dyDescent="0.25">
      <c r="A92" s="214" t="s">
        <v>34</v>
      </c>
      <c r="B92" s="215"/>
      <c r="C92" s="215"/>
      <c r="D92" s="215"/>
      <c r="E92" s="215"/>
      <c r="F92" s="11">
        <f>SUM(F47,F50,F54,F58,F69,F75,F81,F84,F87,F91)</f>
        <v>159223367.34</v>
      </c>
      <c r="G92" s="11">
        <f>SUM(G47,G50,G54,G58,G69,G75,G81,G84,G87,G91)</f>
        <v>48972714</v>
      </c>
      <c r="H92" s="11">
        <f>SUM(H47,H50,H54,H58,H69,H75,H81,H84,H87,H91)</f>
        <v>25416969</v>
      </c>
      <c r="I92" s="11"/>
      <c r="J92" s="76">
        <f>SUM(J47,J69,J91)</f>
        <v>23555745</v>
      </c>
      <c r="K92" s="11"/>
      <c r="L92" s="32"/>
    </row>
    <row r="93" spans="1:12" ht="11.25" customHeight="1" x14ac:dyDescent="0.2">
      <c r="A93" s="19"/>
      <c r="B93" s="19"/>
      <c r="C93" s="19"/>
      <c r="D93" s="19"/>
      <c r="E93" s="15"/>
      <c r="F93" s="20"/>
      <c r="G93" s="20"/>
      <c r="H93" s="20"/>
      <c r="I93" s="20"/>
      <c r="J93" s="22"/>
      <c r="K93" s="20"/>
      <c r="L93" s="19"/>
    </row>
    <row r="94" spans="1:12" ht="4.5" customHeight="1" x14ac:dyDescent="0.2">
      <c r="A94" s="230"/>
      <c r="B94" s="230"/>
      <c r="C94" s="230"/>
      <c r="D94" s="230"/>
      <c r="E94" s="230"/>
      <c r="F94" s="230"/>
      <c r="G94" s="230"/>
      <c r="H94" s="230"/>
      <c r="I94" s="230"/>
      <c r="J94" s="230"/>
      <c r="K94" s="38"/>
      <c r="L94" s="38"/>
    </row>
    <row r="95" spans="1:12" ht="5.25" customHeight="1" x14ac:dyDescent="0.2">
      <c r="A95" s="19"/>
      <c r="B95" s="19"/>
      <c r="C95" s="19"/>
      <c r="D95" s="19"/>
      <c r="E95" s="15"/>
      <c r="F95" s="20"/>
      <c r="G95" s="20"/>
      <c r="H95" s="20"/>
      <c r="I95" s="21"/>
      <c r="J95" s="22"/>
      <c r="K95" s="20"/>
      <c r="L95" s="19"/>
    </row>
    <row r="96" spans="1:12" hidden="1" x14ac:dyDescent="0.2"/>
    <row r="97" spans="1:7" ht="19.5" customHeight="1" x14ac:dyDescent="0.2">
      <c r="A97" s="1" t="s">
        <v>15</v>
      </c>
    </row>
    <row r="98" spans="1:7" x14ac:dyDescent="0.2">
      <c r="A98" s="1" t="s">
        <v>170</v>
      </c>
    </row>
    <row r="99" spans="1:7" x14ac:dyDescent="0.2">
      <c r="A99" s="1" t="s">
        <v>14</v>
      </c>
    </row>
    <row r="100" spans="1:7" x14ac:dyDescent="0.2">
      <c r="A100" s="218" t="s">
        <v>141</v>
      </c>
      <c r="B100" s="218"/>
      <c r="C100" s="218"/>
      <c r="D100" s="218"/>
      <c r="E100" s="218"/>
      <c r="F100" s="218"/>
      <c r="G100" s="218"/>
    </row>
    <row r="101" spans="1:7" x14ac:dyDescent="0.2">
      <c r="A101" s="218" t="s">
        <v>92</v>
      </c>
      <c r="B101" s="218"/>
      <c r="C101" s="218"/>
      <c r="D101" s="218"/>
      <c r="E101" s="218"/>
      <c r="F101" s="218"/>
      <c r="G101" s="218"/>
    </row>
    <row r="102" spans="1:7" x14ac:dyDescent="0.2">
      <c r="A102" s="1" t="s">
        <v>78</v>
      </c>
    </row>
    <row r="103" spans="1:7" ht="16.5" customHeight="1" x14ac:dyDescent="0.2"/>
    <row r="104" spans="1:7" x14ac:dyDescent="0.2">
      <c r="A104" s="8" t="s">
        <v>26</v>
      </c>
    </row>
  </sheetData>
  <mergeCells count="128">
    <mergeCell ref="A87:E87"/>
    <mergeCell ref="C86:E86"/>
    <mergeCell ref="A14:A15"/>
    <mergeCell ref="B14:B15"/>
    <mergeCell ref="C14:C15"/>
    <mergeCell ref="D14:D15"/>
    <mergeCell ref="E14:E15"/>
    <mergeCell ref="F14:F15"/>
    <mergeCell ref="G14:G15"/>
    <mergeCell ref="A53:E53"/>
    <mergeCell ref="A54:E54"/>
    <mergeCell ref="A49:E49"/>
    <mergeCell ref="A58:E58"/>
    <mergeCell ref="E39:E40"/>
    <mergeCell ref="F39:F40"/>
    <mergeCell ref="E21:E22"/>
    <mergeCell ref="F21:F22"/>
    <mergeCell ref="G21:G22"/>
    <mergeCell ref="D39:D40"/>
    <mergeCell ref="A1:L1"/>
    <mergeCell ref="A3:A7"/>
    <mergeCell ref="B3:B7"/>
    <mergeCell ref="C3:C7"/>
    <mergeCell ref="E3:E7"/>
    <mergeCell ref="L3:L7"/>
    <mergeCell ref="K5:K7"/>
    <mergeCell ref="I5:I7"/>
    <mergeCell ref="G4:G7"/>
    <mergeCell ref="J5:J7"/>
    <mergeCell ref="H4:K4"/>
    <mergeCell ref="D3:D7"/>
    <mergeCell ref="G3:K3"/>
    <mergeCell ref="F3:F7"/>
    <mergeCell ref="H5:H7"/>
    <mergeCell ref="L12:L13"/>
    <mergeCell ref="A16:A17"/>
    <mergeCell ref="B16:B17"/>
    <mergeCell ref="C16:C17"/>
    <mergeCell ref="D16:D17"/>
    <mergeCell ref="E16:E17"/>
    <mergeCell ref="F16:F17"/>
    <mergeCell ref="A100:G100"/>
    <mergeCell ref="A101:G101"/>
    <mergeCell ref="A78:E78"/>
    <mergeCell ref="A81:E81"/>
    <mergeCell ref="A90:E90"/>
    <mergeCell ref="A50:E50"/>
    <mergeCell ref="A43:E43"/>
    <mergeCell ref="A91:E91"/>
    <mergeCell ref="A75:E75"/>
    <mergeCell ref="A46:E46"/>
    <mergeCell ref="A68:E68"/>
    <mergeCell ref="A47:E47"/>
    <mergeCell ref="A12:A13"/>
    <mergeCell ref="B12:B13"/>
    <mergeCell ref="C12:C13"/>
    <mergeCell ref="A94:J94"/>
    <mergeCell ref="A74:E74"/>
    <mergeCell ref="A92:E92"/>
    <mergeCell ref="H14:H15"/>
    <mergeCell ref="I14:I15"/>
    <mergeCell ref="I16:I17"/>
    <mergeCell ref="K16:K17"/>
    <mergeCell ref="L16:L17"/>
    <mergeCell ref="D12:D13"/>
    <mergeCell ref="E12:E13"/>
    <mergeCell ref="F12:F13"/>
    <mergeCell ref="G12:G13"/>
    <mergeCell ref="H12:H13"/>
    <mergeCell ref="G16:G17"/>
    <mergeCell ref="H16:H17"/>
    <mergeCell ref="L14:L15"/>
    <mergeCell ref="K12:K13"/>
    <mergeCell ref="I12:I13"/>
    <mergeCell ref="I21:I22"/>
    <mergeCell ref="K21:K22"/>
    <mergeCell ref="L21:L22"/>
    <mergeCell ref="L23:L24"/>
    <mergeCell ref="A21:A22"/>
    <mergeCell ref="B21:B22"/>
    <mergeCell ref="C21:C22"/>
    <mergeCell ref="D21:D22"/>
    <mergeCell ref="H21:H22"/>
    <mergeCell ref="A23:A24"/>
    <mergeCell ref="B23:B24"/>
    <mergeCell ref="C23:C24"/>
    <mergeCell ref="D23:D24"/>
    <mergeCell ref="E23:E24"/>
    <mergeCell ref="F23:F24"/>
    <mergeCell ref="G23:G24"/>
    <mergeCell ref="I23:I24"/>
    <mergeCell ref="K23:K24"/>
    <mergeCell ref="A88:A89"/>
    <mergeCell ref="B88:B89"/>
    <mergeCell ref="C88:C89"/>
    <mergeCell ref="D88:D89"/>
    <mergeCell ref="E88:E89"/>
    <mergeCell ref="H23:H24"/>
    <mergeCell ref="A64:A65"/>
    <mergeCell ref="B64:B65"/>
    <mergeCell ref="C64:C65"/>
    <mergeCell ref="D64:D65"/>
    <mergeCell ref="E64:E65"/>
    <mergeCell ref="F64:F65"/>
    <mergeCell ref="A80:E80"/>
    <mergeCell ref="A83:E83"/>
    <mergeCell ref="A84:E84"/>
    <mergeCell ref="A69:E69"/>
    <mergeCell ref="A57:E57"/>
    <mergeCell ref="F88:F89"/>
    <mergeCell ref="G88:G89"/>
    <mergeCell ref="H88:H89"/>
    <mergeCell ref="A39:A40"/>
    <mergeCell ref="B39:B40"/>
    <mergeCell ref="C39:C40"/>
    <mergeCell ref="I88:I89"/>
    <mergeCell ref="K88:K89"/>
    <mergeCell ref="L88:L89"/>
    <mergeCell ref="G39:G40"/>
    <mergeCell ref="H39:H40"/>
    <mergeCell ref="I39:I40"/>
    <mergeCell ref="K39:K40"/>
    <mergeCell ref="L39:L40"/>
    <mergeCell ref="L64:L65"/>
    <mergeCell ref="G64:G65"/>
    <mergeCell ref="H64:H65"/>
    <mergeCell ref="I64:I65"/>
    <mergeCell ref="K64:K65"/>
  </mergeCells>
  <phoneticPr fontId="9" type="noConversion"/>
  <printOptions horizontalCentered="1"/>
  <pageMargins left="0.51181102362204722" right="0.39370078740157483" top="1.1811023622047245" bottom="0.78740157480314965" header="0.51181102362204722" footer="0.51181102362204722"/>
  <pageSetup paperSize="9" scale="75" firstPageNumber="59" fitToHeight="4" orientation="landscape" r:id="rId1"/>
  <headerFooter alignWithMargins="0">
    <oddHeader xml:space="preserve">&amp;RZałącznik Nr 4
                         do UCHWAŁY Nr    /XXXII/2021 
RADY POWIATU W RADOMIU
z dnia 18 czerwca 2021 r. 
Zmiany do Tabeli Nr 4 do UCHWAŁY BUDŻETOWEJ NR 268/XXVI/2020 z dnia 28 grudnia 2020 roku                                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Tabela Nr 4</vt:lpstr>
      <vt:lpstr>'Tabela Nr 4'!Tytuły_wydruku</vt:lpstr>
    </vt:vector>
  </TitlesOfParts>
  <Company>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Dariusz Fałkowski</dc:creator>
  <cp:lastModifiedBy>adabrowska</cp:lastModifiedBy>
  <cp:lastPrinted>2021-06-10T12:11:40Z</cp:lastPrinted>
  <dcterms:created xsi:type="dcterms:W3CDTF">1998-12-09T13:02:10Z</dcterms:created>
  <dcterms:modified xsi:type="dcterms:W3CDTF">2021-06-11T11:39:09Z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-1994778144</vt:i4>
  </property>
  <property fmtid="{D5CDD505-2E9C-101B-9397-08002B2CF9AE}" pid="3" name="_EmailSubject">
    <vt:lpwstr/>
  </property>
  <property fmtid="{D5CDD505-2E9C-101B-9397-08002B2CF9AE}" pid="4" name="_AuthorEmail">
    <vt:lpwstr>prezes@bydgoszcz.rio.gov.pl</vt:lpwstr>
  </property>
  <property fmtid="{D5CDD505-2E9C-101B-9397-08002B2CF9AE}" pid="5" name="_AuthorEmailDisplayName">
    <vt:lpwstr>Prezes</vt:lpwstr>
  </property>
  <property fmtid="{D5CDD505-2E9C-101B-9397-08002B2CF9AE}" pid="6" name="_ReviewingToolsShownOnce">
    <vt:lpwstr/>
  </property>
</Properties>
</file>