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2120" windowHeight="6525"/>
  </bookViews>
  <sheets>
    <sheet name="Tabela Nr 4" sheetId="27" r:id="rId1"/>
  </sheets>
  <definedNames>
    <definedName name="_xlnm.Print_Titles" localSheetId="0">'Tabela Nr 4'!$3:$8</definedName>
  </definedNames>
  <calcPr calcId="145621"/>
</workbook>
</file>

<file path=xl/calcChain.xml><?xml version="1.0" encoding="utf-8"?>
<calcChain xmlns="http://schemas.openxmlformats.org/spreadsheetml/2006/main">
  <c r="H72" i="27" l="1"/>
  <c r="G72" i="27"/>
  <c r="F72" i="27"/>
  <c r="H71" i="27" l="1"/>
  <c r="G71" i="27"/>
  <c r="F71" i="27"/>
  <c r="H108" i="27" l="1"/>
  <c r="G108" i="27"/>
  <c r="F108" i="27"/>
  <c r="H94" i="27" l="1"/>
  <c r="H97" i="27" s="1"/>
  <c r="G94" i="27"/>
  <c r="F94" i="27"/>
  <c r="H84" i="27"/>
  <c r="F84" i="27"/>
  <c r="G84" i="27"/>
  <c r="G96" i="27"/>
  <c r="F96" i="27"/>
  <c r="H82" i="27"/>
  <c r="G82" i="27"/>
  <c r="G85" i="27" s="1"/>
  <c r="F82" i="27"/>
  <c r="F85" i="27" l="1"/>
  <c r="F97" i="27"/>
  <c r="H85" i="27"/>
  <c r="G97" i="27"/>
  <c r="H65" i="27"/>
  <c r="G65" i="27"/>
  <c r="F65" i="27"/>
  <c r="J53" i="27"/>
  <c r="F48" i="27"/>
  <c r="H52" i="27"/>
  <c r="G52" i="27"/>
  <c r="F52" i="27"/>
  <c r="H100" i="27" l="1"/>
  <c r="G100" i="27"/>
  <c r="F100" i="27"/>
  <c r="H48" i="27" l="1"/>
  <c r="G48" i="27"/>
  <c r="H61" i="27"/>
  <c r="H62" i="27" s="1"/>
  <c r="G61" i="27"/>
  <c r="G62" i="27" s="1"/>
  <c r="F61" i="27"/>
  <c r="F62" i="27" s="1"/>
  <c r="H102" i="27"/>
  <c r="G102" i="27"/>
  <c r="G103" i="27" s="1"/>
  <c r="F102" i="27"/>
  <c r="F103" i="27" s="1"/>
  <c r="H68" i="27"/>
  <c r="H69" i="27" s="1"/>
  <c r="G68" i="27"/>
  <c r="G69" i="27" s="1"/>
  <c r="F68" i="27"/>
  <c r="F69" i="27" s="1"/>
  <c r="J85" i="27"/>
  <c r="J110" i="27" s="1"/>
  <c r="H109" i="27"/>
  <c r="G109" i="27"/>
  <c r="F109" i="27"/>
  <c r="H103" i="27"/>
  <c r="F55" i="27"/>
  <c r="F56" i="27" s="1"/>
  <c r="H55" i="27"/>
  <c r="H56" i="27" s="1"/>
  <c r="G55" i="27"/>
  <c r="G56" i="27" s="1"/>
  <c r="H53" i="27" l="1"/>
  <c r="H110" i="27" s="1"/>
  <c r="G53" i="27"/>
  <c r="G110" i="27" s="1"/>
  <c r="F53" i="27"/>
  <c r="F110" i="27" s="1"/>
</calcChain>
</file>

<file path=xl/comments1.xml><?xml version="1.0" encoding="utf-8"?>
<comments xmlns="http://schemas.openxmlformats.org/spreadsheetml/2006/main">
  <authors>
    <author>mmastalarek</author>
  </authors>
  <commentList>
    <comment ref="A83" authorId="0">
      <text>
        <r>
          <rPr>
            <b/>
            <sz val="9"/>
            <color indexed="81"/>
            <rFont val="Tahoma"/>
            <family val="2"/>
            <charset val="238"/>
          </rPr>
          <t>mmastalarek: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<sst xmlns="http://schemas.openxmlformats.org/spreadsheetml/2006/main" count="265" uniqueCount="208">
  <si>
    <t>9.</t>
  </si>
  <si>
    <t>10.</t>
  </si>
  <si>
    <t>11.</t>
  </si>
  <si>
    <t>12.</t>
  </si>
  <si>
    <t>4.</t>
  </si>
  <si>
    <t>Dział</t>
  </si>
  <si>
    <t>1.</t>
  </si>
  <si>
    <t>2.</t>
  </si>
  <si>
    <t>3.</t>
  </si>
  <si>
    <t>5.</t>
  </si>
  <si>
    <t>6.</t>
  </si>
  <si>
    <t>Rozdz.</t>
  </si>
  <si>
    <t>w złotych</t>
  </si>
  <si>
    <t>Lp.</t>
  </si>
  <si>
    <t>B. Środki i dotacje otrzymane od innych jst oraz innych jednostek zaliczanych do sektora finansów publicznych</t>
  </si>
  <si>
    <t>* Wybrać odpowiednie oznaczenie źródła finansowania:</t>
  </si>
  <si>
    <t>Planowane wydatki</t>
  </si>
  <si>
    <t>kredyty
i pożyczki</t>
  </si>
  <si>
    <t>środki wymienione
w art. 5 ust. 1 pkt 2 i 3 u.f.p.</t>
  </si>
  <si>
    <t>Łączne koszty finansowe</t>
  </si>
  <si>
    <t>§**</t>
  </si>
  <si>
    <t>Jednostka organizacyjna realizująca program lub koordynująca wykonanie programu</t>
  </si>
  <si>
    <t>dochody własne jst</t>
  </si>
  <si>
    <t>Nazwa zadania inwestycyjnego</t>
  </si>
  <si>
    <t>środki pochodzące
z innych  źródeł*</t>
  </si>
  <si>
    <t>z tego źródła finansowania</t>
  </si>
  <si>
    <t>(** kol. 4 do wykorzystania fakultatywnego)</t>
  </si>
  <si>
    <t>7.</t>
  </si>
  <si>
    <t>8.</t>
  </si>
  <si>
    <t xml:space="preserve">Starostwo Powiatowe </t>
  </si>
  <si>
    <t>PZDP</t>
  </si>
  <si>
    <t>Ogółem wydatki inwestycyjne dz. 600</t>
  </si>
  <si>
    <t>Ogółem dz. 600</t>
  </si>
  <si>
    <t>Ogółem dz. 750</t>
  </si>
  <si>
    <t>Ogółem wydatki i zakupy inwestycyjne</t>
  </si>
  <si>
    <t>Ogółem wydatki na zakupy inwestycyjne dz. 700</t>
  </si>
  <si>
    <t>Ogółem dz. 700</t>
  </si>
  <si>
    <t>13.</t>
  </si>
  <si>
    <t>17.</t>
  </si>
  <si>
    <t>18.</t>
  </si>
  <si>
    <t>Wykup gruntów na terenie Gminy Kowala pod budowę obwodnicy południowej Radomia</t>
  </si>
  <si>
    <t>Starostwo Powiatowe</t>
  </si>
  <si>
    <t>Ogółem wydatki na zakupy inwestycyjne dz. 750</t>
  </si>
  <si>
    <t>Zakup urządzeń komputerowych i oprogramowania</t>
  </si>
  <si>
    <t>14.</t>
  </si>
  <si>
    <t>15.</t>
  </si>
  <si>
    <t>16.</t>
  </si>
  <si>
    <t>Ogółem wydatki inwestycyjne dz. 852</t>
  </si>
  <si>
    <t>Ogółem dz. 852</t>
  </si>
  <si>
    <t>19.</t>
  </si>
  <si>
    <t>20.</t>
  </si>
  <si>
    <t>22.</t>
  </si>
  <si>
    <t>Ogółem dz. 801</t>
  </si>
  <si>
    <t>Ogółem wydatki inwestycyjne dz. 801</t>
  </si>
  <si>
    <t>3550W Iłża-Rybiczyzna-Grabowiec - gmina Iłża</t>
  </si>
  <si>
    <t>Rozwój infrastruktury w zakresie zrównoważonej mobilności miejskiej na terenie Gminy Miasta Radomia oraz Powiatu Radomskiego</t>
  </si>
  <si>
    <t>3336W Wieniawa-Przytyk-Jedlińsk - gmina Przytyk, Jedlińsk</t>
  </si>
  <si>
    <t>3505W Jaszowice-Wacławów-Sławno - gmina Wolanów, Zakrzew</t>
  </si>
  <si>
    <t>3522W Pionki-Podgóra, ulica Spacerowa i Polna - miasto Pionki</t>
  </si>
  <si>
    <t>3539W Radom-Gębarzów-Polany - gmina Kowala, Skaryszew, Wierzbica</t>
  </si>
  <si>
    <t>3517W Wojciechów-Kozłów-Rajec Szlachecki - gmina Jastrzębia</t>
  </si>
  <si>
    <t>3509W Gulin-Wsola-Wojciechów - gmina Jedlińsk, Jastrzębia, Zakrzew</t>
  </si>
  <si>
    <t>Zadania inwestycyjne w 2021 r.</t>
  </si>
  <si>
    <r>
      <t xml:space="preserve">rok budżetowy 2021 </t>
    </r>
    <r>
      <rPr>
        <b/>
        <sz val="10"/>
        <rFont val="Arial CE"/>
        <charset val="238"/>
      </rPr>
      <t>(8+9+10+11)</t>
    </r>
  </si>
  <si>
    <t>3509W Zakrzew-Gulin-Wsola-Wojciechów - gmina Jedlińsk, Jastrzębia, Zakrzew</t>
  </si>
  <si>
    <t>3512W Urbanów-Stare Zawady-Jedlińsk - gmina Jedlińsk</t>
  </si>
  <si>
    <t>3524W Jedlnia Letnisko-Czarna - gmina Jedlnia Letnisko, Pionki</t>
  </si>
  <si>
    <t>3529W Kiedrzyn-Małęczyn - do drogi krajowej nr 9 - gmina Skaryszew</t>
  </si>
  <si>
    <t>3530W Klwatka-Bogusławice-Skaryszew gmina Skaryszew</t>
  </si>
  <si>
    <t>3547W Iłża-Antoniów - gmina Iłża</t>
  </si>
  <si>
    <t>4010W Orońsko-Dąbrówka Zabłotnia-Ruda Mała gmina Kowala</t>
  </si>
  <si>
    <t>Zakup traktora z osprzętem</t>
  </si>
  <si>
    <t>Ogółem wydatki na zakupy inwestycyjne dz. 600</t>
  </si>
  <si>
    <t>3560W Ruda Wielka-Dąbrówka Warszawska gmina Wierzbica</t>
  </si>
  <si>
    <t>Przebudowa i rozbudowa budynku Specjalnego Ośrodka Szkolno-Wychowawczego w Chwałowicach wraz z zakupem pierwszego wyposażenia ośrodka oraz budowa przy budynku ośrodka mini obserwatorium astronomicznego i amfiteatru</t>
  </si>
  <si>
    <t>PCPR</t>
  </si>
  <si>
    <t>Przebudowa drogi wewnętrznej wraz z budową miejsc postojowych dla obsługi DPS i MOW w Wierzbicy</t>
  </si>
  <si>
    <t xml:space="preserve">E. Inne źródła </t>
  </si>
  <si>
    <t>21.</t>
  </si>
  <si>
    <t>23.</t>
  </si>
  <si>
    <t>24.</t>
  </si>
  <si>
    <t>25.</t>
  </si>
  <si>
    <t>Budowa Powiatowego Centrum Opiekuńczo-Mieszkalnego w Krzyżanowicach</t>
  </si>
  <si>
    <t>Ogółem wydatki inwestycyjne dz. 853</t>
  </si>
  <si>
    <t>Ogółem dz. 853</t>
  </si>
  <si>
    <t>26.</t>
  </si>
  <si>
    <t>Remont sal gimnastycznych przy Centrum Kształcenia Zawodowego i Ustawicznego w Pionkach i Zespole Szkół w Pionkach, boiska wielofunkcyjnego i bieżni prostej długości 80m przy Liceum Ogólnokształcącym w Iłży</t>
  </si>
  <si>
    <t>Ogółem wydatki inwestycyjne dz. 926</t>
  </si>
  <si>
    <t>Ogółem dz. 926</t>
  </si>
  <si>
    <t xml:space="preserve">A.     581.000,00
 </t>
  </si>
  <si>
    <t>D. Środki Rządowego Funduszu Inwestycji Lokalnych</t>
  </si>
  <si>
    <t>LO w Pionkach</t>
  </si>
  <si>
    <t>Rozbudowa budynku Liceum Ogólnokształcącego w Pionkach o budowę sali gimnastycznej sportowej wraz z łącznikiem</t>
  </si>
  <si>
    <t>DPS Jedlanka</t>
  </si>
  <si>
    <t>27.</t>
  </si>
  <si>
    <t>28.</t>
  </si>
  <si>
    <t>Wykonanie przyłącza gazowego wraz z projektem w DPS Jedlanka</t>
  </si>
  <si>
    <t>3570W Zakrzew-Wolanów-Augustów - gmina Kowala, Wolanów, Zakrzew</t>
  </si>
  <si>
    <t>Przyłączenie instalacji gazowej do działki nr 37 w miejscowości Siczki wraz z wykonaniem instalacji gazowej w budynku administracyjnym</t>
  </si>
  <si>
    <t>3528W Kiedrzyn-Radom - gmina Gózd</t>
  </si>
  <si>
    <t>Zakup samochodu osobowego dla Starostwa Powiatowego w Radomiu</t>
  </si>
  <si>
    <t>Dostosowanie łazienek na I i II piętrze budynku oraz budowa szybu, zakup i montaż windy dla potrzeb osób niepełnosprawnych w budynku Zespołu Szkół im. J.Śniadeckiego w Pionkach</t>
  </si>
  <si>
    <t>Wykonanie systemu sygnalizacji pożarowej oraz oświetlenia awaryjnego i ewakuacyjnego w budynku Odziału II DPS w Jedlance wraz z dokumentacją projektowo-kosztorysową</t>
  </si>
  <si>
    <t>Zakup regałów przesuwnych w celu wyposażenia archiwum zakładowego w budynku PUP w Radomiu</t>
  </si>
  <si>
    <t xml:space="preserve">PUP </t>
  </si>
  <si>
    <t>Ogółem wydatki na zakupy inwestycyjne dz. 853</t>
  </si>
  <si>
    <t>Budowa boiska szkolnego wielofunkcyjnego wraz z ogrodzeniem przy MOW w Wierzbicy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</si>
  <si>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</si>
  <si>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</si>
  <si>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</si>
  <si>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</si>
  <si>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</si>
  <si>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</si>
  <si>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</si>
  <si>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</si>
  <si>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</si>
  <si>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ZS w Pionkach</t>
  </si>
  <si>
    <t>Wykonanie dokumentacji projektowej na dostosowanie łazienek na parterze budynku oraz budowa podjazdu przy sali gimnastycznej dla osób niepełnosprawnych w budynku Zespołu Szkół im. J.Śniadeckiego w Pionkach</t>
  </si>
  <si>
    <t>Wykonanie przyłącza sieci wodociągowej nieruchomości położonej w Chwałowicach 247 (działki nr ewid. 588/4,588/3,589)</t>
  </si>
  <si>
    <t>Zakup i dostawa dwóch serwerów sieciowych, dwóch macierzy dyskowych oraz napędu RDX wraz z dyskami</t>
  </si>
  <si>
    <t xml:space="preserve">Zakup i dostawa urządzenia wielofunkcyjnego </t>
  </si>
  <si>
    <t>Ogółem wydatki na zakupy inwestycyjne dz. 710</t>
  </si>
  <si>
    <t>Ogółem dz. 710</t>
  </si>
  <si>
    <t>Budowa ogrodzenia na terenie Centrum Kształcenia Zawodowego i Ustawicznego w Chwałowicach</t>
  </si>
  <si>
    <t>DPS Krzyżanowice</t>
  </si>
  <si>
    <t>CKZiU Chwałowice</t>
  </si>
  <si>
    <t>38.</t>
  </si>
  <si>
    <t>39.</t>
  </si>
  <si>
    <t>41.</t>
  </si>
  <si>
    <t>42.</t>
  </si>
  <si>
    <t>43.</t>
  </si>
  <si>
    <t>3527W Antoniówka-Groszowice-Piotrowice - gmina Jedlnia Letnisko</t>
  </si>
  <si>
    <t>3538W Gaj-Tomaszów - gmina Skaryszew</t>
  </si>
  <si>
    <t>Modernizacja systemu sygnalizacji przeciwpożarowej w bloku I i II oraz modernizacja systemu oddymiania klatek schodowych w bloku I w DPS w Krzyżanowicach wraz z wykonaniem dokumentacji projektowo-kosztorysowej</t>
  </si>
  <si>
    <t>C. Środki Rządowego Funduszu Rozwoju Dróg</t>
  </si>
  <si>
    <t>44.</t>
  </si>
  <si>
    <t>1115W Przytyk-Kożuchów - do drogi krajowej nr 48 - gmina Przytyk</t>
  </si>
  <si>
    <t>3508W Radom-Dąbrówka Podłężna - gmina Zakrzew</t>
  </si>
  <si>
    <t>3561W Mniszek-Omięcin-Szydłowiec - gmina Wolanów</t>
  </si>
  <si>
    <t>3553W gr. Województwa-Jasieniec Iłżecki Górny-Pastwiska - gmina Iłża</t>
  </si>
  <si>
    <t>1715W Brzóza-Radom - gmina Jastrzębia</t>
  </si>
  <si>
    <t>Utworzenie wirtualnej strzelnicy w Liceum Ogólnokształcącym w Pionkach wraz z przystosowaniem pomieszczeń</t>
  </si>
  <si>
    <t>B.     186.265,00</t>
  </si>
  <si>
    <t xml:space="preserve">
 B.     372.750,00
 C.  2.492.915,00
 D.  1.061.000,00</t>
  </si>
  <si>
    <t>Zakup traktorka z osprzętem</t>
  </si>
  <si>
    <t>45.</t>
  </si>
  <si>
    <t>46.</t>
  </si>
  <si>
    <t>47.</t>
  </si>
  <si>
    <t>48.</t>
  </si>
  <si>
    <t>49.</t>
  </si>
  <si>
    <t>50.</t>
  </si>
  <si>
    <t>3564W Radom-Augustów-Kowala-Parznice - gmina Kowala</t>
  </si>
  <si>
    <t>52.</t>
  </si>
  <si>
    <t>53.</t>
  </si>
  <si>
    <t>A. Dotacje i subwencja z budżetu państwa (np. od wojewody)</t>
  </si>
  <si>
    <t>Zapewnienie spójności komunikacyjnej dróg powiatowych 1133W Stara Błotnica-Jedlanka oraz 3511W Urbanów-Jedlanka na terenie gminy Jedlińsk</t>
  </si>
  <si>
    <t xml:space="preserve">Zakup samochodu osobowego </t>
  </si>
  <si>
    <t>Wykonanie kompleksowego audytu energetycznego wraz z dokumentacją projektową 9 budynków</t>
  </si>
  <si>
    <t>Ogółem wydatki inwestycyjne dz. 750</t>
  </si>
  <si>
    <t>A.   145.741,00</t>
  </si>
  <si>
    <t>40.</t>
  </si>
  <si>
    <t>51.</t>
  </si>
  <si>
    <t>54.</t>
  </si>
  <si>
    <t>55.</t>
  </si>
  <si>
    <t>56.</t>
  </si>
  <si>
    <t>57.</t>
  </si>
  <si>
    <t>Ogółem wydatki inwestycyjne dz. 752</t>
  </si>
  <si>
    <t>Ogółem dz. 752</t>
  </si>
  <si>
    <t xml:space="preserve">
 B.     500.000,00
 D.  2.153.349,00</t>
  </si>
  <si>
    <t>D.   1.660.000,00</t>
  </si>
  <si>
    <t xml:space="preserve">                                   B.      100.000,00                                                                                                                                          </t>
  </si>
  <si>
    <t>B.     446.509,00</t>
  </si>
  <si>
    <t>3518W Wola Goryńska-Stare Mąkosy-Jedlnia - gmina Jastrzębia</t>
  </si>
  <si>
    <t>3545W Wierzbica-Polany-Krzyżanowice - gmina Iłża, Wierzbica</t>
  </si>
  <si>
    <t>B.     120.000,00</t>
  </si>
  <si>
    <t xml:space="preserve">
 D.  2.500.000,00</t>
  </si>
  <si>
    <t>3523W Jedlnia-Sokoły-Pionki - miasto Pionki</t>
  </si>
  <si>
    <t xml:space="preserve">
 B.     678.230,00
 C.  2.278.815,78
 D.     872.000,00       </t>
  </si>
  <si>
    <t>A.   3.197.940,00
 B.      650.776,00
 D.   2.400.000,00</t>
  </si>
  <si>
    <t>Modernizacja łazienki na I piętrze budynku Starostwa Powiatowego w Radomiu</t>
  </si>
  <si>
    <t>Zakup samochodu osobowego typu "mikrobus" do przewozu osób z niepełnosprawnością, mieszkańców Domu Pomocy Społecznej w Jedlance"</t>
  </si>
  <si>
    <t>Zakup samochodu osobowego typu "mikrobus" do przewozu dzieci i młodzieży z niepełnosprawnościami</t>
  </si>
  <si>
    <t>Zespół Szkół i Placówek w Chwałowicach</t>
  </si>
  <si>
    <t>58.</t>
  </si>
  <si>
    <t>59.</t>
  </si>
  <si>
    <t>60.</t>
  </si>
  <si>
    <t>61.</t>
  </si>
  <si>
    <t>62.</t>
  </si>
  <si>
    <t>63.</t>
  </si>
  <si>
    <t>A.     448.270,00       B.  1.000.000,00</t>
  </si>
  <si>
    <t>D.  1.456.000,00</t>
  </si>
  <si>
    <t>Adaptacja pomieszczenia na Biuro Obsługi Klienta Wydziału GKN Starostwa Powiatowego w Radomiu przy ul. Granicznej 24</t>
  </si>
  <si>
    <t>Ogółem wydatki inwestycyjne dz. 710</t>
  </si>
  <si>
    <t>Ogółem wydatki na zakupy inwestycyjne dz. 852</t>
  </si>
  <si>
    <t>Ogółem wydatki na zakupy inwestycyjne dz. 801</t>
  </si>
  <si>
    <t>64.</t>
  </si>
  <si>
    <t>Dostosowanie łazienek na parterze budynku oraz budowa podjazdu dla osób niepełnosprawnych przy sali gimnastycznej w budynku Zespołu Szkół im. J.Śniadeckiego w Pionkach</t>
  </si>
  <si>
    <t>Budowa, dostawa i montaż zewnętrznego dźwigu elektrycznego dla uczniów z niepełnosprawnością ruchową i intelektualną w internacie Specjalnego Ośrodka Szkolno-Wychowawczego, Chwałowice 247</t>
  </si>
  <si>
    <t>Budowa śmietnika</t>
  </si>
  <si>
    <t>Budowa boksu</t>
  </si>
  <si>
    <t>Modernizacja przepompowni nieczystości płynnych</t>
  </si>
  <si>
    <t>Budowa altany</t>
  </si>
  <si>
    <t>A. 1.000.000,00</t>
  </si>
  <si>
    <t>65.</t>
  </si>
  <si>
    <t>66.</t>
  </si>
  <si>
    <t>67.</t>
  </si>
  <si>
    <t>Rozbudowa budynku Liceum Ogólnokształcącego w Pionkach o budowę sali gimnastycznej wraz z łącznikiem</t>
  </si>
  <si>
    <t xml:space="preserve">
 B.    845.250,00
 D.  1.500.888,19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</si>
</sst>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\ _z_ł_-;\-* #,##0.00\ _z_ł_-;_-* &quot;-&quot;\ _z_ł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3" fontId="8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3" fontId="0" fillId="0" borderId="1" xfId="0" applyNumberFormat="1" applyBorder="1" applyAlignment="1">
      <alignment horizontal="right" vertical="center"/>
    </xf>
    <xf numFmtId="43" fontId="0" fillId="0" borderId="1" xfId="0" applyNumberFormat="1" applyBorder="1" applyAlignment="1">
      <alignment vertical="center" wrapText="1"/>
    </xf>
    <xf numFmtId="43" fontId="0" fillId="0" borderId="0" xfId="0" applyNumberForma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3" fontId="1" fillId="0" borderId="1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0" fillId="0" borderId="6" xfId="0" applyNumberFormat="1" applyBorder="1" applyAlignment="1">
      <alignment vertical="center"/>
    </xf>
    <xf numFmtId="43" fontId="0" fillId="0" borderId="2" xfId="0" applyNumberForma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43" fontId="1" fillId="0" borderId="8" xfId="0" applyNumberFormat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3" fontId="0" fillId="0" borderId="0" xfId="0" applyNumberFormat="1" applyBorder="1" applyAlignment="1">
      <alignment horizontal="right" vertical="center"/>
    </xf>
    <xf numFmtId="43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3" fontId="0" fillId="0" borderId="1" xfId="0" applyNumberFormat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3" fontId="0" fillId="0" borderId="8" xfId="0" applyNumberFormat="1" applyBorder="1" applyAlignment="1">
      <alignment vertical="center"/>
    </xf>
    <xf numFmtId="43" fontId="0" fillId="0" borderId="8" xfId="0" applyNumberFormat="1" applyBorder="1" applyAlignment="1">
      <alignment horizontal="right" vertical="center"/>
    </xf>
    <xf numFmtId="43" fontId="0" fillId="0" borderId="8" xfId="0" applyNumberForma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1" fillId="0" borderId="6" xfId="0" applyNumberFormat="1" applyFont="1" applyBorder="1" applyAlignment="1">
      <alignment vertical="center"/>
    </xf>
    <xf numFmtId="43" fontId="1" fillId="0" borderId="7" xfId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43" fontId="0" fillId="0" borderId="6" xfId="0" applyNumberFormat="1" applyBorder="1" applyAlignment="1">
      <alignment horizontal="right" vertical="center"/>
    </xf>
    <xf numFmtId="43" fontId="0" fillId="0" borderId="6" xfId="0" applyNumberForma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43" fontId="0" fillId="0" borderId="8" xfId="0" applyNumberFormat="1" applyFont="1" applyBorder="1" applyAlignment="1">
      <alignment vertical="center"/>
    </xf>
    <xf numFmtId="43" fontId="10" fillId="0" borderId="8" xfId="1" applyFont="1" applyBorder="1" applyAlignment="1">
      <alignment vertical="center"/>
    </xf>
    <xf numFmtId="4" fontId="0" fillId="0" borderId="8" xfId="0" applyNumberFormat="1" applyFont="1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43" fontId="8" fillId="0" borderId="2" xfId="1" applyFont="1" applyBorder="1" applyAlignment="1">
      <alignment vertical="center"/>
    </xf>
    <xf numFmtId="43" fontId="1" fillId="0" borderId="17" xfId="0" applyNumberFormat="1" applyFont="1" applyBorder="1" applyAlignment="1">
      <alignment vertical="center"/>
    </xf>
    <xf numFmtId="43" fontId="1" fillId="0" borderId="17" xfId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43" fontId="0" fillId="0" borderId="7" xfId="0" applyNumberFormat="1" applyFont="1" applyBorder="1" applyAlignment="1">
      <alignment vertical="center"/>
    </xf>
    <xf numFmtId="43" fontId="10" fillId="0" borderId="7" xfId="1" applyFont="1" applyBorder="1" applyAlignment="1">
      <alignment vertical="center"/>
    </xf>
    <xf numFmtId="4" fontId="0" fillId="0" borderId="7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43" fontId="0" fillId="0" borderId="19" xfId="0" applyNumberFormat="1" applyBorder="1" applyAlignment="1">
      <alignment vertical="center" wrapText="1"/>
    </xf>
    <xf numFmtId="43" fontId="1" fillId="0" borderId="20" xfId="0" applyNumberFormat="1" applyFont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43" fontId="0" fillId="0" borderId="19" xfId="0" applyNumberFormat="1" applyBorder="1" applyAlignment="1">
      <alignment vertical="center"/>
    </xf>
    <xf numFmtId="43" fontId="0" fillId="0" borderId="19" xfId="0" applyNumberFormat="1" applyBorder="1" applyAlignment="1">
      <alignment horizontal="right" vertical="center"/>
    </xf>
    <xf numFmtId="0" fontId="0" fillId="0" borderId="39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3" fontId="1" fillId="0" borderId="15" xfId="1" applyFont="1" applyBorder="1" applyAlignment="1">
      <alignment vertical="center"/>
    </xf>
    <xf numFmtId="43" fontId="0" fillId="0" borderId="15" xfId="0" applyNumberFormat="1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43" fontId="0" fillId="0" borderId="19" xfId="0" applyNumberFormat="1" applyFont="1" applyBorder="1" applyAlignment="1">
      <alignment vertical="center"/>
    </xf>
    <xf numFmtId="43" fontId="10" fillId="0" borderId="19" xfId="1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43" fontId="0" fillId="0" borderId="20" xfId="0" applyNumberFormat="1" applyFont="1" applyBorder="1" applyAlignment="1">
      <alignment vertical="center"/>
    </xf>
    <xf numFmtId="43" fontId="10" fillId="0" borderId="20" xfId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3" fontId="0" fillId="0" borderId="6" xfId="0" applyNumberFormat="1" applyFont="1" applyBorder="1" applyAlignment="1">
      <alignment vertical="center"/>
    </xf>
    <xf numFmtId="43" fontId="10" fillId="0" borderId="6" xfId="1" applyFont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3" fontId="0" fillId="0" borderId="17" xfId="0" applyNumberFormat="1" applyFont="1" applyBorder="1" applyAlignment="1">
      <alignment vertical="center"/>
    </xf>
    <xf numFmtId="43" fontId="10" fillId="0" borderId="17" xfId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43" fontId="0" fillId="0" borderId="17" xfId="0" applyNumberFormat="1" applyBorder="1" applyAlignment="1">
      <alignment horizontal="center" vertical="center"/>
    </xf>
    <xf numFmtId="43" fontId="0" fillId="0" borderId="17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43" fontId="1" fillId="0" borderId="6" xfId="1" applyFont="1" applyBorder="1" applyAlignment="1">
      <alignment vertical="center"/>
    </xf>
    <xf numFmtId="4" fontId="0" fillId="0" borderId="6" xfId="0" applyNumberFormat="1" applyFont="1" applyBorder="1" applyAlignment="1">
      <alignment horizontal="center" vertical="center"/>
    </xf>
    <xf numFmtId="43" fontId="0" fillId="0" borderId="2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/>
    </xf>
    <xf numFmtId="43" fontId="1" fillId="0" borderId="19" xfId="1" applyFont="1" applyBorder="1" applyAlignment="1">
      <alignment vertical="center"/>
    </xf>
    <xf numFmtId="4" fontId="0" fillId="0" borderId="19" xfId="0" applyNumberFormat="1" applyBorder="1" applyAlignment="1">
      <alignment vertical="top"/>
    </xf>
    <xf numFmtId="43" fontId="0" fillId="0" borderId="6" xfId="0" applyNumberFormat="1" applyBorder="1" applyAlignment="1">
      <alignment vertical="top" wrapText="1"/>
    </xf>
    <xf numFmtId="43" fontId="0" fillId="0" borderId="1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43" fontId="0" fillId="0" borderId="19" xfId="0" applyNumberFormat="1" applyBorder="1" applyAlignment="1">
      <alignment horizontal="left" vertical="center" wrapText="1"/>
    </xf>
    <xf numFmtId="43" fontId="1" fillId="0" borderId="19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 wrapText="1"/>
    </xf>
    <xf numFmtId="43" fontId="8" fillId="0" borderId="7" xfId="0" applyNumberFormat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43" fontId="8" fillId="0" borderId="1" xfId="0" applyNumberFormat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43" fontId="1" fillId="0" borderId="19" xfId="0" applyNumberFormat="1" applyFont="1" applyBorder="1" applyAlignment="1">
      <alignment horizontal="center" vertical="center"/>
    </xf>
    <xf numFmtId="43" fontId="10" fillId="0" borderId="19" xfId="1" applyFont="1" applyBorder="1" applyAlignment="1">
      <alignment horizontal="center" vertical="center"/>
    </xf>
    <xf numFmtId="43" fontId="0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43" fontId="0" fillId="0" borderId="19" xfId="0" applyNumberForma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43" fontId="0" fillId="0" borderId="7" xfId="0" applyNumberForma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0" fillId="0" borderId="19" xfId="1" applyFont="1" applyBorder="1" applyAlignment="1">
      <alignment vertical="center"/>
    </xf>
    <xf numFmtId="43" fontId="0" fillId="0" borderId="20" xfId="0" applyNumberFormat="1" applyBorder="1" applyAlignment="1">
      <alignment vertical="center"/>
    </xf>
    <xf numFmtId="43" fontId="0" fillId="0" borderId="20" xfId="1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43" fontId="0" fillId="0" borderId="7" xfId="0" applyNumberForma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43" fontId="0" fillId="0" borderId="17" xfId="0" applyNumberFormat="1" applyFont="1" applyBorder="1" applyAlignment="1">
      <alignment horizontal="center" vertical="center"/>
    </xf>
    <xf numFmtId="43" fontId="10" fillId="0" borderId="17" xfId="1" applyFont="1" applyBorder="1" applyAlignment="1">
      <alignment horizontal="center" vertical="center"/>
    </xf>
    <xf numFmtId="43" fontId="0" fillId="0" borderId="17" xfId="0" applyNumberFormat="1" applyBorder="1" applyAlignment="1">
      <alignment horizontal="left" vertical="top" wrapText="1"/>
    </xf>
    <xf numFmtId="43" fontId="10" fillId="0" borderId="20" xfId="1" applyFont="1" applyBorder="1" applyAlignment="1">
      <alignment horizontal="center" vertical="center"/>
    </xf>
    <xf numFmtId="43" fontId="10" fillId="0" borderId="7" xfId="1" applyFont="1" applyBorder="1" applyAlignment="1">
      <alignment horizontal="center" vertical="center"/>
    </xf>
    <xf numFmtId="43" fontId="0" fillId="0" borderId="20" xfId="0" applyNumberFormat="1" applyFont="1" applyBorder="1" applyAlignment="1">
      <alignment horizontal="center" vertical="center"/>
    </xf>
    <xf numFmtId="43" fontId="0" fillId="0" borderId="7" xfId="0" applyNumberFormat="1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/>
    </xf>
    <xf numFmtId="43" fontId="0" fillId="0" borderId="1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horizontal="center" vertical="center"/>
    </xf>
    <xf numFmtId="43" fontId="1" fillId="0" borderId="19" xfId="0" applyNumberFormat="1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43" fontId="10" fillId="0" borderId="19" xfId="1" applyFont="1" applyBorder="1" applyAlignment="1">
      <alignment horizontal="center" vertical="center"/>
    </xf>
    <xf numFmtId="43" fontId="0" fillId="0" borderId="6" xfId="0" applyNumberFormat="1" applyFont="1" applyBorder="1" applyAlignment="1">
      <alignment horizontal="center" vertical="center"/>
    </xf>
    <xf numFmtId="43" fontId="0" fillId="0" borderId="1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43" fontId="0" fillId="0" borderId="6" xfId="0" applyNumberFormat="1" applyBorder="1" applyAlignment="1">
      <alignment horizontal="left" vertical="center" wrapText="1"/>
    </xf>
    <xf numFmtId="43" fontId="0" fillId="0" borderId="19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22"/>
  <sheetViews>
    <sheetView tabSelected="1" topLeftCell="A100" workbookViewId="0">
      <selection activeCell="J118" sqref="J118"/>
    </sheetView>
  </sheetViews>
  <sheetFormatPr defaultRowHeight="12.75" x14ac:dyDescent="0.2"/>
  <cols>
    <col min="1" max="1" width="5.5703125" style="1" customWidth="1"/>
    <col min="2" max="2" width="6.85546875" style="1" customWidth="1"/>
    <col min="3" max="3" width="7.7109375" style="1" customWidth="1"/>
    <col min="4" max="4" width="5.42578125" style="1" customWidth="1"/>
    <col min="5" max="5" width="40.85546875" style="1" customWidth="1"/>
    <col min="6" max="6" width="16.85546875" style="1" customWidth="1"/>
    <col min="7" max="7" width="17" style="1" customWidth="1"/>
    <col min="8" max="9" width="16.140625" style="1" bestFit="1" customWidth="1"/>
    <col min="10" max="10" width="18.28515625" style="1" bestFit="1" customWidth="1"/>
    <col min="11" max="11" width="16.85546875" style="1" customWidth="1"/>
    <col min="12" max="12" width="16.7109375" style="1" customWidth="1"/>
    <col min="13" max="16384" width="9.140625" style="1"/>
  </cols>
  <sheetData>
    <row r="1" spans="1:14" ht="18" x14ac:dyDescent="0.2">
      <c r="A1" s="284" t="s">
        <v>62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4" ht="10.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12</v>
      </c>
    </row>
    <row r="3" spans="1:14" s="7" customFormat="1" ht="20.100000000000001" customHeight="1" x14ac:dyDescent="0.2">
      <c r="A3" s="285" t="s">
        <v>13</v>
      </c>
      <c r="B3" s="287" t="s">
        <v>5</v>
      </c>
      <c r="C3" s="287" t="s">
        <v>11</v>
      </c>
      <c r="D3" s="287" t="s">
        <v>20</v>
      </c>
      <c r="E3" s="289" t="s">
        <v>23</v>
      </c>
      <c r="F3" s="289" t="s">
        <v>19</v>
      </c>
      <c r="G3" s="289" t="s">
        <v>16</v>
      </c>
      <c r="H3" s="289"/>
      <c r="I3" s="289"/>
      <c r="J3" s="289"/>
      <c r="K3" s="289"/>
      <c r="L3" s="291" t="s">
        <v>21</v>
      </c>
    </row>
    <row r="4" spans="1:14" s="7" customFormat="1" ht="20.100000000000001" customHeight="1" x14ac:dyDescent="0.2">
      <c r="A4" s="286"/>
      <c r="B4" s="288"/>
      <c r="C4" s="288"/>
      <c r="D4" s="288"/>
      <c r="E4" s="290"/>
      <c r="F4" s="290"/>
      <c r="G4" s="290" t="s">
        <v>63</v>
      </c>
      <c r="H4" s="290" t="s">
        <v>25</v>
      </c>
      <c r="I4" s="290"/>
      <c r="J4" s="290"/>
      <c r="K4" s="290"/>
      <c r="L4" s="292"/>
    </row>
    <row r="5" spans="1:14" s="7" customFormat="1" ht="29.25" customHeight="1" x14ac:dyDescent="0.2">
      <c r="A5" s="286"/>
      <c r="B5" s="288"/>
      <c r="C5" s="288"/>
      <c r="D5" s="288"/>
      <c r="E5" s="290"/>
      <c r="F5" s="290"/>
      <c r="G5" s="290"/>
      <c r="H5" s="290" t="s">
        <v>22</v>
      </c>
      <c r="I5" s="290" t="s">
        <v>17</v>
      </c>
      <c r="J5" s="290" t="s">
        <v>24</v>
      </c>
      <c r="K5" s="290" t="s">
        <v>18</v>
      </c>
      <c r="L5" s="292"/>
    </row>
    <row r="6" spans="1:14" s="7" customFormat="1" ht="20.100000000000001" customHeight="1" x14ac:dyDescent="0.2">
      <c r="A6" s="286"/>
      <c r="B6" s="288"/>
      <c r="C6" s="288"/>
      <c r="D6" s="288"/>
      <c r="E6" s="290"/>
      <c r="F6" s="290"/>
      <c r="G6" s="290"/>
      <c r="H6" s="290"/>
      <c r="I6" s="290"/>
      <c r="J6" s="290"/>
      <c r="K6" s="290"/>
      <c r="L6" s="292"/>
    </row>
    <row r="7" spans="1:14" s="7" customFormat="1" ht="20.100000000000001" customHeight="1" x14ac:dyDescent="0.2">
      <c r="A7" s="286"/>
      <c r="B7" s="288"/>
      <c r="C7" s="288"/>
      <c r="D7" s="288"/>
      <c r="E7" s="290"/>
      <c r="F7" s="290"/>
      <c r="G7" s="290"/>
      <c r="H7" s="290"/>
      <c r="I7" s="290"/>
      <c r="J7" s="290"/>
      <c r="K7" s="290"/>
      <c r="L7" s="292"/>
    </row>
    <row r="8" spans="1:14" ht="8.1" customHeight="1" x14ac:dyDescent="0.2">
      <c r="A8" s="1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13">
        <v>12</v>
      </c>
      <c r="M8" s="2"/>
      <c r="N8" s="2"/>
    </row>
    <row r="9" spans="1:14" ht="36" customHeight="1" x14ac:dyDescent="0.2">
      <c r="A9" s="126" t="s">
        <v>6</v>
      </c>
      <c r="B9" s="127">
        <v>600</v>
      </c>
      <c r="C9" s="127">
        <v>60014</v>
      </c>
      <c r="D9" s="127">
        <v>6050</v>
      </c>
      <c r="E9" s="129" t="s">
        <v>136</v>
      </c>
      <c r="F9" s="130">
        <v>1289297</v>
      </c>
      <c r="G9" s="131">
        <v>139482</v>
      </c>
      <c r="H9" s="131">
        <v>139482</v>
      </c>
      <c r="I9" s="127"/>
      <c r="J9" s="127"/>
      <c r="K9" s="127"/>
      <c r="L9" s="128" t="s">
        <v>30</v>
      </c>
      <c r="M9" s="2"/>
      <c r="N9" s="2"/>
    </row>
    <row r="10" spans="1:14" ht="51.75" customHeight="1" x14ac:dyDescent="0.2">
      <c r="A10" s="126" t="s">
        <v>7</v>
      </c>
      <c r="B10" s="127">
        <v>600</v>
      </c>
      <c r="C10" s="127">
        <v>60014</v>
      </c>
      <c r="D10" s="127">
        <v>6050</v>
      </c>
      <c r="E10" s="129" t="s">
        <v>155</v>
      </c>
      <c r="F10" s="130">
        <v>2228166</v>
      </c>
      <c r="G10" s="131">
        <v>128166</v>
      </c>
      <c r="H10" s="131">
        <v>128166</v>
      </c>
      <c r="I10" s="127"/>
      <c r="J10" s="127"/>
      <c r="K10" s="127"/>
      <c r="L10" s="128" t="s">
        <v>30</v>
      </c>
      <c r="M10" s="2"/>
      <c r="N10" s="2"/>
    </row>
    <row r="11" spans="1:14" ht="36" customHeight="1" x14ac:dyDescent="0.2">
      <c r="A11" s="126" t="s">
        <v>8</v>
      </c>
      <c r="B11" s="127">
        <v>600</v>
      </c>
      <c r="C11" s="127">
        <v>60014</v>
      </c>
      <c r="D11" s="127">
        <v>6050</v>
      </c>
      <c r="E11" s="129" t="s">
        <v>140</v>
      </c>
      <c r="F11" s="130">
        <v>230010</v>
      </c>
      <c r="G11" s="131">
        <v>100000</v>
      </c>
      <c r="H11" s="131">
        <v>100000</v>
      </c>
      <c r="I11" s="127"/>
      <c r="J11" s="127"/>
      <c r="K11" s="127"/>
      <c r="L11" s="128" t="s">
        <v>30</v>
      </c>
      <c r="M11" s="2"/>
      <c r="N11" s="2"/>
    </row>
    <row r="12" spans="1:14" ht="28.5" customHeight="1" x14ac:dyDescent="0.2">
      <c r="A12" s="236" t="s">
        <v>4</v>
      </c>
      <c r="B12" s="238">
        <v>600</v>
      </c>
      <c r="C12" s="263">
        <v>60014</v>
      </c>
      <c r="D12" s="238">
        <v>6050</v>
      </c>
      <c r="E12" s="240" t="s">
        <v>56</v>
      </c>
      <c r="F12" s="216">
        <v>24308759.809999999</v>
      </c>
      <c r="G12" s="216">
        <v>4586007</v>
      </c>
      <c r="H12" s="216">
        <v>1681737</v>
      </c>
      <c r="I12" s="293"/>
      <c r="J12" s="185" t="s">
        <v>189</v>
      </c>
      <c r="K12" s="169"/>
      <c r="L12" s="218" t="s">
        <v>30</v>
      </c>
      <c r="M12" s="2"/>
      <c r="N12" s="2"/>
    </row>
    <row r="13" spans="1:14" ht="24.75" customHeight="1" x14ac:dyDescent="0.2">
      <c r="A13" s="237"/>
      <c r="B13" s="239"/>
      <c r="C13" s="264"/>
      <c r="D13" s="239"/>
      <c r="E13" s="259"/>
      <c r="F13" s="217"/>
      <c r="G13" s="217"/>
      <c r="H13" s="217"/>
      <c r="I13" s="294"/>
      <c r="J13" s="193" t="s">
        <v>190</v>
      </c>
      <c r="K13" s="90"/>
      <c r="L13" s="219"/>
      <c r="M13" s="27"/>
      <c r="N13" s="14"/>
    </row>
    <row r="14" spans="1:14" ht="51.75" customHeight="1" x14ac:dyDescent="0.2">
      <c r="A14" s="236" t="s">
        <v>9</v>
      </c>
      <c r="B14" s="238">
        <v>600</v>
      </c>
      <c r="C14" s="238">
        <v>60014</v>
      </c>
      <c r="D14" s="238">
        <v>6050</v>
      </c>
      <c r="E14" s="240" t="s">
        <v>57</v>
      </c>
      <c r="F14" s="216">
        <v>6976746.6799999997</v>
      </c>
      <c r="G14" s="216">
        <v>6306820.7800000003</v>
      </c>
      <c r="H14" s="216">
        <v>2477775</v>
      </c>
      <c r="I14" s="216"/>
      <c r="J14" s="64" t="s">
        <v>177</v>
      </c>
      <c r="K14" s="216"/>
      <c r="L14" s="218" t="s">
        <v>30</v>
      </c>
      <c r="M14" s="27"/>
      <c r="N14" s="14"/>
    </row>
    <row r="15" spans="1:14" ht="6.75" customHeight="1" x14ac:dyDescent="0.2">
      <c r="A15" s="237"/>
      <c r="B15" s="239"/>
      <c r="C15" s="239"/>
      <c r="D15" s="239"/>
      <c r="E15" s="259"/>
      <c r="F15" s="217"/>
      <c r="G15" s="217"/>
      <c r="H15" s="217"/>
      <c r="I15" s="217"/>
      <c r="J15" s="82"/>
      <c r="K15" s="217"/>
      <c r="L15" s="219"/>
      <c r="M15" s="27"/>
      <c r="N15" s="14"/>
    </row>
    <row r="16" spans="1:14" ht="25.5" customHeight="1" x14ac:dyDescent="0.2">
      <c r="A16" s="236" t="s">
        <v>10</v>
      </c>
      <c r="B16" s="238">
        <v>600</v>
      </c>
      <c r="C16" s="238">
        <v>60014</v>
      </c>
      <c r="D16" s="238">
        <v>6050</v>
      </c>
      <c r="E16" s="240" t="s">
        <v>137</v>
      </c>
      <c r="F16" s="216">
        <v>1247207</v>
      </c>
      <c r="G16" s="216">
        <v>1218302</v>
      </c>
      <c r="H16" s="216">
        <v>1218302</v>
      </c>
      <c r="I16" s="216"/>
      <c r="J16" s="137"/>
      <c r="K16" s="136"/>
      <c r="L16" s="218" t="s">
        <v>30</v>
      </c>
      <c r="M16" s="27"/>
      <c r="N16" s="14"/>
    </row>
    <row r="17" spans="1:37" ht="8.25" customHeight="1" x14ac:dyDescent="0.2">
      <c r="A17" s="237"/>
      <c r="B17" s="239"/>
      <c r="C17" s="239"/>
      <c r="D17" s="239"/>
      <c r="E17" s="259"/>
      <c r="F17" s="217"/>
      <c r="G17" s="217"/>
      <c r="H17" s="217"/>
      <c r="I17" s="217"/>
      <c r="J17" s="137"/>
      <c r="K17" s="136"/>
      <c r="L17" s="219"/>
      <c r="M17" s="27"/>
      <c r="N17" s="14"/>
    </row>
    <row r="18" spans="1:37" ht="34.5" customHeight="1" x14ac:dyDescent="0.2">
      <c r="A18" s="236" t="s">
        <v>27</v>
      </c>
      <c r="B18" s="238">
        <v>600</v>
      </c>
      <c r="C18" s="238">
        <v>60014</v>
      </c>
      <c r="D18" s="238">
        <v>6050</v>
      </c>
      <c r="E18" s="240" t="s">
        <v>61</v>
      </c>
      <c r="F18" s="216">
        <v>15748812.810000001</v>
      </c>
      <c r="G18" s="216">
        <v>6095646</v>
      </c>
      <c r="H18" s="216">
        <v>2168981</v>
      </c>
      <c r="I18" s="216"/>
      <c r="J18" s="260" t="s">
        <v>143</v>
      </c>
      <c r="K18" s="216"/>
      <c r="L18" s="218" t="s">
        <v>30</v>
      </c>
      <c r="M18" s="27"/>
      <c r="N18" s="14"/>
      <c r="O18" s="43"/>
      <c r="P18" s="43"/>
      <c r="Q18" s="43"/>
      <c r="R18" s="43"/>
      <c r="S18" s="44"/>
      <c r="T18" s="18"/>
      <c r="U18" s="18"/>
      <c r="V18" s="45"/>
      <c r="W18" s="45"/>
      <c r="X18" s="46"/>
      <c r="Y18" s="18"/>
      <c r="Z18" s="47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6.5" customHeight="1" x14ac:dyDescent="0.2">
      <c r="A19" s="237"/>
      <c r="B19" s="239"/>
      <c r="C19" s="239"/>
      <c r="D19" s="239"/>
      <c r="E19" s="259"/>
      <c r="F19" s="217"/>
      <c r="G19" s="217"/>
      <c r="H19" s="217"/>
      <c r="I19" s="217"/>
      <c r="J19" s="261"/>
      <c r="K19" s="217"/>
      <c r="L19" s="219"/>
      <c r="M19" s="27"/>
      <c r="N19" s="14"/>
      <c r="O19" s="43"/>
      <c r="P19" s="43"/>
      <c r="Q19" s="43"/>
      <c r="R19" s="43"/>
      <c r="S19" s="44"/>
      <c r="T19" s="18"/>
      <c r="U19" s="18"/>
      <c r="V19" s="45"/>
      <c r="W19" s="45"/>
      <c r="X19" s="46"/>
      <c r="Y19" s="18"/>
      <c r="Z19" s="47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35.25" customHeight="1" x14ac:dyDescent="0.2">
      <c r="A20" s="28" t="s">
        <v>28</v>
      </c>
      <c r="B20" s="6">
        <v>600</v>
      </c>
      <c r="C20" s="6">
        <v>60014</v>
      </c>
      <c r="D20" s="6">
        <v>6050</v>
      </c>
      <c r="E20" s="10" t="s">
        <v>64</v>
      </c>
      <c r="F20" s="9">
        <v>1295447</v>
      </c>
      <c r="G20" s="9">
        <v>195447</v>
      </c>
      <c r="H20" s="16">
        <v>195447</v>
      </c>
      <c r="I20" s="16"/>
      <c r="J20" s="17"/>
      <c r="K20" s="9"/>
      <c r="L20" s="29" t="s">
        <v>30</v>
      </c>
      <c r="M20" s="27"/>
      <c r="N20" s="14"/>
      <c r="O20" s="43"/>
      <c r="P20" s="43"/>
      <c r="Q20" s="43"/>
      <c r="R20" s="43"/>
      <c r="S20" s="44"/>
      <c r="T20" s="18"/>
      <c r="U20" s="18"/>
      <c r="V20" s="45"/>
      <c r="W20" s="45"/>
      <c r="X20" s="46"/>
      <c r="Y20" s="18"/>
      <c r="Z20" s="4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38.25" customHeight="1" x14ac:dyDescent="0.2">
      <c r="A21" s="28" t="s">
        <v>0</v>
      </c>
      <c r="B21" s="6">
        <v>600</v>
      </c>
      <c r="C21" s="75">
        <v>60014</v>
      </c>
      <c r="D21" s="6">
        <v>6050</v>
      </c>
      <c r="E21" s="42" t="s">
        <v>65</v>
      </c>
      <c r="F21" s="9">
        <v>1381055</v>
      </c>
      <c r="G21" s="9">
        <v>281055</v>
      </c>
      <c r="H21" s="16">
        <v>281055</v>
      </c>
      <c r="I21" s="16"/>
      <c r="J21" s="17"/>
      <c r="K21" s="9"/>
      <c r="L21" s="29" t="s">
        <v>30</v>
      </c>
      <c r="M21" s="27"/>
      <c r="N21" s="14"/>
    </row>
    <row r="22" spans="1:37" ht="36.75" customHeight="1" x14ac:dyDescent="0.2">
      <c r="A22" s="28" t="s">
        <v>1</v>
      </c>
      <c r="B22" s="6">
        <v>600</v>
      </c>
      <c r="C22" s="6">
        <v>60014</v>
      </c>
      <c r="D22" s="6">
        <v>6050</v>
      </c>
      <c r="E22" s="42" t="s">
        <v>60</v>
      </c>
      <c r="F22" s="9">
        <v>2506100.15</v>
      </c>
      <c r="G22" s="9">
        <v>100000</v>
      </c>
      <c r="H22" s="16">
        <v>100000</v>
      </c>
      <c r="I22" s="16"/>
      <c r="J22" s="17"/>
      <c r="K22" s="9"/>
      <c r="L22" s="29" t="s">
        <v>30</v>
      </c>
      <c r="M22" s="27"/>
      <c r="N22" s="14"/>
    </row>
    <row r="23" spans="1:37" ht="52.5" customHeight="1" x14ac:dyDescent="0.2">
      <c r="A23" s="236" t="s">
        <v>2</v>
      </c>
      <c r="B23" s="238">
        <v>600</v>
      </c>
      <c r="C23" s="238">
        <v>60014</v>
      </c>
      <c r="D23" s="238">
        <v>6050</v>
      </c>
      <c r="E23" s="240" t="s">
        <v>172</v>
      </c>
      <c r="F23" s="216">
        <v>2774973.19</v>
      </c>
      <c r="G23" s="216">
        <v>2648652.19</v>
      </c>
      <c r="H23" s="216">
        <v>302514</v>
      </c>
      <c r="I23" s="216"/>
      <c r="J23" s="64" t="s">
        <v>207</v>
      </c>
      <c r="K23" s="216"/>
      <c r="L23" s="218" t="s">
        <v>30</v>
      </c>
      <c r="M23" s="27"/>
      <c r="N23" s="14"/>
    </row>
    <row r="24" spans="1:37" ht="12.75" customHeight="1" x14ac:dyDescent="0.2">
      <c r="A24" s="237"/>
      <c r="B24" s="239"/>
      <c r="C24" s="239"/>
      <c r="D24" s="239"/>
      <c r="E24" s="241"/>
      <c r="F24" s="217"/>
      <c r="G24" s="217"/>
      <c r="H24" s="217"/>
      <c r="I24" s="217"/>
      <c r="J24" s="82"/>
      <c r="K24" s="217"/>
      <c r="L24" s="219"/>
      <c r="M24" s="27"/>
      <c r="N24" s="14"/>
    </row>
    <row r="25" spans="1:37" ht="52.5" customHeight="1" x14ac:dyDescent="0.2">
      <c r="A25" s="236" t="s">
        <v>3</v>
      </c>
      <c r="B25" s="238">
        <v>600</v>
      </c>
      <c r="C25" s="238">
        <v>60014</v>
      </c>
      <c r="D25" s="238">
        <v>6050</v>
      </c>
      <c r="E25" s="244" t="s">
        <v>58</v>
      </c>
      <c r="F25" s="216">
        <v>6748764</v>
      </c>
      <c r="G25" s="216">
        <v>6582714</v>
      </c>
      <c r="H25" s="216">
        <v>333998</v>
      </c>
      <c r="I25" s="216"/>
      <c r="J25" s="64" t="s">
        <v>178</v>
      </c>
      <c r="K25" s="216"/>
      <c r="L25" s="218" t="s">
        <v>30</v>
      </c>
      <c r="M25" s="27"/>
      <c r="N25" s="14"/>
    </row>
    <row r="26" spans="1:37" ht="6" customHeight="1" x14ac:dyDescent="0.2">
      <c r="A26" s="237"/>
      <c r="B26" s="239"/>
      <c r="C26" s="239"/>
      <c r="D26" s="239"/>
      <c r="E26" s="241"/>
      <c r="F26" s="217"/>
      <c r="G26" s="217"/>
      <c r="H26" s="217"/>
      <c r="I26" s="217"/>
      <c r="J26" s="82"/>
      <c r="K26" s="217"/>
      <c r="L26" s="219"/>
      <c r="M26" s="27"/>
      <c r="N26" s="14"/>
    </row>
    <row r="27" spans="1:37" ht="27.75" customHeight="1" x14ac:dyDescent="0.2">
      <c r="A27" s="164" t="s">
        <v>37</v>
      </c>
      <c r="B27" s="167">
        <v>600</v>
      </c>
      <c r="C27" s="167">
        <v>60014</v>
      </c>
      <c r="D27" s="167">
        <v>6050</v>
      </c>
      <c r="E27" s="168" t="s">
        <v>176</v>
      </c>
      <c r="F27" s="157">
        <v>280000</v>
      </c>
      <c r="G27" s="157">
        <v>280000</v>
      </c>
      <c r="H27" s="157">
        <v>280000</v>
      </c>
      <c r="I27" s="157"/>
      <c r="J27" s="82"/>
      <c r="K27" s="157"/>
      <c r="L27" s="159" t="s">
        <v>30</v>
      </c>
      <c r="M27" s="27"/>
      <c r="N27" s="14"/>
    </row>
    <row r="28" spans="1:37" ht="35.25" customHeight="1" x14ac:dyDescent="0.2">
      <c r="A28" s="28" t="s">
        <v>44</v>
      </c>
      <c r="B28" s="6">
        <v>600</v>
      </c>
      <c r="C28" s="75">
        <v>60014</v>
      </c>
      <c r="D28" s="6">
        <v>6050</v>
      </c>
      <c r="E28" s="42" t="s">
        <v>66</v>
      </c>
      <c r="F28" s="9">
        <v>4131820.35</v>
      </c>
      <c r="G28" s="9">
        <v>50000</v>
      </c>
      <c r="H28" s="16">
        <v>50000</v>
      </c>
      <c r="I28" s="16"/>
      <c r="J28" s="17"/>
      <c r="K28" s="9"/>
      <c r="L28" s="29" t="s">
        <v>30</v>
      </c>
      <c r="M28" s="27"/>
      <c r="N28" s="14"/>
    </row>
    <row r="29" spans="1:37" ht="30.75" customHeight="1" x14ac:dyDescent="0.2">
      <c r="A29" s="28" t="s">
        <v>45</v>
      </c>
      <c r="B29" s="6">
        <v>600</v>
      </c>
      <c r="C29" s="75">
        <v>60014</v>
      </c>
      <c r="D29" s="6">
        <v>6050</v>
      </c>
      <c r="E29" s="10" t="s">
        <v>131</v>
      </c>
      <c r="F29" s="9">
        <v>6234186.9400000004</v>
      </c>
      <c r="G29" s="9">
        <v>1796509</v>
      </c>
      <c r="H29" s="16">
        <v>1350000</v>
      </c>
      <c r="I29" s="16"/>
      <c r="J29" s="17" t="s">
        <v>171</v>
      </c>
      <c r="K29" s="9"/>
      <c r="L29" s="29" t="s">
        <v>30</v>
      </c>
      <c r="M29" s="27"/>
      <c r="N29" s="14"/>
    </row>
    <row r="30" spans="1:37" ht="33.75" customHeight="1" x14ac:dyDescent="0.2">
      <c r="A30" s="236" t="s">
        <v>46</v>
      </c>
      <c r="B30" s="238">
        <v>600</v>
      </c>
      <c r="C30" s="263">
        <v>60014</v>
      </c>
      <c r="D30" s="238">
        <v>6050</v>
      </c>
      <c r="E30" s="240" t="s">
        <v>99</v>
      </c>
      <c r="F30" s="216">
        <v>2783560</v>
      </c>
      <c r="G30" s="216">
        <v>2695000</v>
      </c>
      <c r="H30" s="216">
        <v>935000</v>
      </c>
      <c r="I30" s="30"/>
      <c r="J30" s="156" t="s">
        <v>170</v>
      </c>
      <c r="K30" s="216"/>
      <c r="L30" s="218" t="s">
        <v>30</v>
      </c>
      <c r="M30" s="27"/>
      <c r="N30" s="14"/>
    </row>
    <row r="31" spans="1:37" ht="16.5" customHeight="1" x14ac:dyDescent="0.2">
      <c r="A31" s="237"/>
      <c r="B31" s="239"/>
      <c r="C31" s="264"/>
      <c r="D31" s="239"/>
      <c r="E31" s="259"/>
      <c r="F31" s="217"/>
      <c r="G31" s="217"/>
      <c r="H31" s="217"/>
      <c r="I31" s="90"/>
      <c r="J31" s="170" t="s">
        <v>169</v>
      </c>
      <c r="K31" s="217"/>
      <c r="L31" s="219"/>
      <c r="M31" s="27"/>
      <c r="N31" s="14"/>
    </row>
    <row r="32" spans="1:37" ht="36" customHeight="1" x14ac:dyDescent="0.2">
      <c r="A32" s="164" t="s">
        <v>38</v>
      </c>
      <c r="B32" s="86">
        <v>600</v>
      </c>
      <c r="C32" s="88">
        <v>60014</v>
      </c>
      <c r="D32" s="86">
        <v>6050</v>
      </c>
      <c r="E32" s="89" t="s">
        <v>67</v>
      </c>
      <c r="F32" s="90">
        <v>100000</v>
      </c>
      <c r="G32" s="90">
        <v>100000</v>
      </c>
      <c r="H32" s="91">
        <v>100000</v>
      </c>
      <c r="I32" s="91"/>
      <c r="J32" s="82"/>
      <c r="K32" s="90"/>
      <c r="L32" s="85" t="s">
        <v>30</v>
      </c>
      <c r="M32" s="27"/>
      <c r="N32" s="14"/>
    </row>
    <row r="33" spans="1:14" ht="35.25" customHeight="1" x14ac:dyDescent="0.2">
      <c r="A33" s="28" t="s">
        <v>39</v>
      </c>
      <c r="B33" s="6">
        <v>600</v>
      </c>
      <c r="C33" s="75">
        <v>60014</v>
      </c>
      <c r="D33" s="6">
        <v>6050</v>
      </c>
      <c r="E33" s="42" t="s">
        <v>68</v>
      </c>
      <c r="F33" s="9">
        <v>1011807</v>
      </c>
      <c r="G33" s="9">
        <v>111807</v>
      </c>
      <c r="H33" s="16">
        <v>111807</v>
      </c>
      <c r="I33" s="16"/>
      <c r="J33" s="17"/>
      <c r="K33" s="9"/>
      <c r="L33" s="29" t="s">
        <v>30</v>
      </c>
      <c r="M33" s="27"/>
      <c r="N33" s="14"/>
    </row>
    <row r="34" spans="1:14" ht="30.75" customHeight="1" x14ac:dyDescent="0.2">
      <c r="A34" s="28" t="s">
        <v>49</v>
      </c>
      <c r="B34" s="6">
        <v>600</v>
      </c>
      <c r="C34" s="75">
        <v>60014</v>
      </c>
      <c r="D34" s="6">
        <v>6050</v>
      </c>
      <c r="E34" s="10" t="s">
        <v>132</v>
      </c>
      <c r="F34" s="9">
        <v>805600</v>
      </c>
      <c r="G34" s="9">
        <v>726265</v>
      </c>
      <c r="H34" s="16">
        <v>540000</v>
      </c>
      <c r="I34" s="16"/>
      <c r="J34" s="17" t="s">
        <v>142</v>
      </c>
      <c r="K34" s="9"/>
      <c r="L34" s="29" t="s">
        <v>30</v>
      </c>
      <c r="M34" s="27"/>
      <c r="N34" s="14"/>
    </row>
    <row r="35" spans="1:14" ht="37.5" customHeight="1" x14ac:dyDescent="0.2">
      <c r="A35" s="28" t="s">
        <v>50</v>
      </c>
      <c r="B35" s="6">
        <v>600</v>
      </c>
      <c r="C35" s="6">
        <v>60014</v>
      </c>
      <c r="D35" s="6">
        <v>6050</v>
      </c>
      <c r="E35" s="42" t="s">
        <v>59</v>
      </c>
      <c r="F35" s="9">
        <v>13382602.300000001</v>
      </c>
      <c r="G35" s="9">
        <v>393970</v>
      </c>
      <c r="H35" s="16">
        <v>393970</v>
      </c>
      <c r="I35" s="16"/>
      <c r="J35" s="17"/>
      <c r="K35" s="9"/>
      <c r="L35" s="29" t="s">
        <v>30</v>
      </c>
      <c r="M35" s="27"/>
      <c r="N35" s="14"/>
    </row>
    <row r="36" spans="1:14" ht="34.5" customHeight="1" x14ac:dyDescent="0.2">
      <c r="A36" s="28" t="s">
        <v>78</v>
      </c>
      <c r="B36" s="6">
        <v>600</v>
      </c>
      <c r="C36" s="6">
        <v>60014</v>
      </c>
      <c r="D36" s="6">
        <v>6050</v>
      </c>
      <c r="E36" s="10" t="s">
        <v>173</v>
      </c>
      <c r="F36" s="9">
        <v>1119094</v>
      </c>
      <c r="G36" s="9">
        <v>219094</v>
      </c>
      <c r="H36" s="16">
        <v>219094</v>
      </c>
      <c r="I36" s="16"/>
      <c r="J36" s="17"/>
      <c r="K36" s="9"/>
      <c r="L36" s="29" t="s">
        <v>30</v>
      </c>
      <c r="M36" s="27"/>
      <c r="N36" s="14"/>
    </row>
    <row r="37" spans="1:14" ht="25.5" customHeight="1" x14ac:dyDescent="0.2">
      <c r="A37" s="28" t="s">
        <v>51</v>
      </c>
      <c r="B37" s="6">
        <v>600</v>
      </c>
      <c r="C37" s="6">
        <v>60014</v>
      </c>
      <c r="D37" s="6">
        <v>6050</v>
      </c>
      <c r="E37" s="42" t="s">
        <v>69</v>
      </c>
      <c r="F37" s="9">
        <v>734433.99</v>
      </c>
      <c r="G37" s="9">
        <v>100000</v>
      </c>
      <c r="H37" s="16">
        <v>100000</v>
      </c>
      <c r="I37" s="16"/>
      <c r="J37" s="17"/>
      <c r="K37" s="9"/>
      <c r="L37" s="29" t="s">
        <v>30</v>
      </c>
      <c r="M37" s="27"/>
      <c r="N37" s="14"/>
    </row>
    <row r="38" spans="1:14" ht="27" customHeight="1" x14ac:dyDescent="0.2">
      <c r="A38" s="28" t="s">
        <v>79</v>
      </c>
      <c r="B38" s="6">
        <v>600</v>
      </c>
      <c r="C38" s="6">
        <v>60014</v>
      </c>
      <c r="D38" s="6">
        <v>6050</v>
      </c>
      <c r="E38" s="42" t="s">
        <v>54</v>
      </c>
      <c r="F38" s="23">
        <v>1442210</v>
      </c>
      <c r="G38" s="9">
        <v>254610</v>
      </c>
      <c r="H38" s="16">
        <v>254610</v>
      </c>
      <c r="I38" s="16"/>
      <c r="J38" s="17"/>
      <c r="K38" s="9"/>
      <c r="L38" s="29" t="s">
        <v>30</v>
      </c>
      <c r="M38" s="27"/>
      <c r="N38" s="14"/>
    </row>
    <row r="39" spans="1:14" ht="30.75" customHeight="1" x14ac:dyDescent="0.2">
      <c r="A39" s="28" t="s">
        <v>80</v>
      </c>
      <c r="B39" s="6">
        <v>600</v>
      </c>
      <c r="C39" s="6">
        <v>60014</v>
      </c>
      <c r="D39" s="6">
        <v>6050</v>
      </c>
      <c r="E39" s="10" t="s">
        <v>139</v>
      </c>
      <c r="F39" s="23">
        <v>300120</v>
      </c>
      <c r="G39" s="9">
        <v>10500</v>
      </c>
      <c r="H39" s="16">
        <v>10500</v>
      </c>
      <c r="I39" s="16"/>
      <c r="J39" s="17"/>
      <c r="K39" s="9"/>
      <c r="L39" s="29" t="s">
        <v>30</v>
      </c>
      <c r="M39" s="27"/>
      <c r="N39" s="14"/>
    </row>
    <row r="40" spans="1:14" ht="33.75" customHeight="1" x14ac:dyDescent="0.2">
      <c r="A40" s="28" t="s">
        <v>81</v>
      </c>
      <c r="B40" s="6">
        <v>600</v>
      </c>
      <c r="C40" s="6">
        <v>60014</v>
      </c>
      <c r="D40" s="6">
        <v>6050</v>
      </c>
      <c r="E40" s="42" t="s">
        <v>73</v>
      </c>
      <c r="F40" s="23">
        <v>1766050</v>
      </c>
      <c r="G40" s="9">
        <v>100000</v>
      </c>
      <c r="H40" s="16">
        <v>100000</v>
      </c>
      <c r="I40" s="16"/>
      <c r="J40" s="17"/>
      <c r="K40" s="9"/>
      <c r="L40" s="29" t="s">
        <v>30</v>
      </c>
      <c r="M40" s="27"/>
      <c r="N40" s="14"/>
    </row>
    <row r="41" spans="1:14" ht="35.25" customHeight="1" x14ac:dyDescent="0.2">
      <c r="A41" s="28" t="s">
        <v>85</v>
      </c>
      <c r="B41" s="6">
        <v>600</v>
      </c>
      <c r="C41" s="6">
        <v>60014</v>
      </c>
      <c r="D41" s="6">
        <v>6050</v>
      </c>
      <c r="E41" s="10" t="s">
        <v>138</v>
      </c>
      <c r="F41" s="23">
        <v>300000</v>
      </c>
      <c r="G41" s="9">
        <v>60000</v>
      </c>
      <c r="H41" s="16">
        <v>60000</v>
      </c>
      <c r="I41" s="16"/>
      <c r="J41" s="17"/>
      <c r="K41" s="9"/>
      <c r="L41" s="29" t="s">
        <v>30</v>
      </c>
      <c r="M41" s="27"/>
      <c r="N41" s="14"/>
    </row>
    <row r="42" spans="1:14" ht="40.5" customHeight="1" x14ac:dyDescent="0.2">
      <c r="A42" s="163" t="s">
        <v>94</v>
      </c>
      <c r="B42" s="134">
        <v>600</v>
      </c>
      <c r="C42" s="134">
        <v>60014</v>
      </c>
      <c r="D42" s="134">
        <v>6050</v>
      </c>
      <c r="E42" s="138" t="s">
        <v>151</v>
      </c>
      <c r="F42" s="58">
        <v>3333300</v>
      </c>
      <c r="G42" s="30">
        <v>100000</v>
      </c>
      <c r="H42" s="63">
        <v>100000</v>
      </c>
      <c r="I42" s="63"/>
      <c r="J42" s="64"/>
      <c r="K42" s="30"/>
      <c r="L42" s="133" t="s">
        <v>30</v>
      </c>
      <c r="M42" s="27"/>
      <c r="N42" s="14"/>
    </row>
    <row r="43" spans="1:14" ht="40.5" customHeight="1" x14ac:dyDescent="0.2">
      <c r="A43" s="163" t="s">
        <v>95</v>
      </c>
      <c r="B43" s="61">
        <v>600</v>
      </c>
      <c r="C43" s="61">
        <v>60014</v>
      </c>
      <c r="D43" s="61">
        <v>6050</v>
      </c>
      <c r="E43" s="62" t="s">
        <v>70</v>
      </c>
      <c r="F43" s="58">
        <v>1049000</v>
      </c>
      <c r="G43" s="30">
        <v>149000</v>
      </c>
      <c r="H43" s="63">
        <v>149000</v>
      </c>
      <c r="I43" s="63"/>
      <c r="J43" s="64"/>
      <c r="K43" s="30"/>
      <c r="L43" s="65" t="s">
        <v>30</v>
      </c>
      <c r="M43" s="27"/>
      <c r="N43" s="14"/>
    </row>
    <row r="44" spans="1:14" ht="51.75" customHeight="1" x14ac:dyDescent="0.2">
      <c r="A44" s="236" t="s">
        <v>107</v>
      </c>
      <c r="B44" s="238">
        <v>600</v>
      </c>
      <c r="C44" s="238">
        <v>60014</v>
      </c>
      <c r="D44" s="238">
        <v>6050</v>
      </c>
      <c r="E44" s="240" t="s">
        <v>97</v>
      </c>
      <c r="F44" s="222">
        <v>6823865</v>
      </c>
      <c r="G44" s="216">
        <v>4782295</v>
      </c>
      <c r="H44" s="216">
        <v>2128946</v>
      </c>
      <c r="I44" s="216"/>
      <c r="J44" s="64" t="s">
        <v>168</v>
      </c>
      <c r="K44" s="216"/>
      <c r="L44" s="218" t="s">
        <v>30</v>
      </c>
      <c r="M44" s="27"/>
      <c r="N44" s="14"/>
    </row>
    <row r="45" spans="1:14" ht="6.75" customHeight="1" x14ac:dyDescent="0.2">
      <c r="A45" s="237"/>
      <c r="B45" s="239"/>
      <c r="C45" s="239"/>
      <c r="D45" s="239"/>
      <c r="E45" s="241"/>
      <c r="F45" s="223"/>
      <c r="G45" s="217"/>
      <c r="H45" s="217"/>
      <c r="I45" s="217"/>
      <c r="J45" s="82"/>
      <c r="K45" s="217"/>
      <c r="L45" s="219"/>
      <c r="M45" s="27"/>
      <c r="N45" s="14"/>
    </row>
    <row r="46" spans="1:14" ht="49.5" customHeight="1" x14ac:dyDescent="0.2">
      <c r="A46" s="28" t="s">
        <v>108</v>
      </c>
      <c r="B46" s="6">
        <v>600</v>
      </c>
      <c r="C46" s="6">
        <v>60014</v>
      </c>
      <c r="D46" s="6">
        <v>6059</v>
      </c>
      <c r="E46" s="10" t="s">
        <v>55</v>
      </c>
      <c r="F46" s="23">
        <v>35647490.310000002</v>
      </c>
      <c r="G46" s="9">
        <v>100000</v>
      </c>
      <c r="H46" s="16">
        <v>100000</v>
      </c>
      <c r="I46" s="16"/>
      <c r="J46" s="17"/>
      <c r="K46" s="9"/>
      <c r="L46" s="29" t="s">
        <v>30</v>
      </c>
      <c r="M46" s="27"/>
      <c r="N46" s="14"/>
    </row>
    <row r="47" spans="1:14" ht="49.5" customHeight="1" x14ac:dyDescent="0.2">
      <c r="A47" s="28" t="s">
        <v>109</v>
      </c>
      <c r="B47" s="6">
        <v>600</v>
      </c>
      <c r="C47" s="6">
        <v>60095</v>
      </c>
      <c r="D47" s="6">
        <v>6050</v>
      </c>
      <c r="E47" s="87" t="s">
        <v>98</v>
      </c>
      <c r="F47" s="23">
        <v>15144.28</v>
      </c>
      <c r="G47" s="9">
        <v>12025</v>
      </c>
      <c r="H47" s="16">
        <v>12025</v>
      </c>
      <c r="I47" s="16"/>
      <c r="J47" s="17"/>
      <c r="K47" s="9"/>
      <c r="L47" s="29" t="s">
        <v>30</v>
      </c>
      <c r="M47" s="27"/>
      <c r="N47" s="14"/>
    </row>
    <row r="48" spans="1:14" ht="27" customHeight="1" x14ac:dyDescent="0.2">
      <c r="A48" s="228" t="s">
        <v>31</v>
      </c>
      <c r="B48" s="229"/>
      <c r="C48" s="229"/>
      <c r="D48" s="229"/>
      <c r="E48" s="230"/>
      <c r="F48" s="9">
        <f>SUM(F9:F47)</f>
        <v>147995622.80999997</v>
      </c>
      <c r="G48" s="9">
        <f>SUM(G9:G47)</f>
        <v>40423366.969999999</v>
      </c>
      <c r="H48" s="16">
        <f>SUM(H9:H47)</f>
        <v>16122409</v>
      </c>
      <c r="I48" s="16"/>
      <c r="J48" s="17">
        <v>24300957.969999999</v>
      </c>
      <c r="K48" s="9"/>
      <c r="L48" s="29"/>
    </row>
    <row r="49" spans="1:12" ht="27" customHeight="1" x14ac:dyDescent="0.2">
      <c r="A49" s="28" t="s">
        <v>110</v>
      </c>
      <c r="B49" s="6">
        <v>600</v>
      </c>
      <c r="C49" s="6">
        <v>60095</v>
      </c>
      <c r="D49" s="6">
        <v>6060</v>
      </c>
      <c r="E49" s="76" t="s">
        <v>71</v>
      </c>
      <c r="F49" s="9">
        <v>230000</v>
      </c>
      <c r="G49" s="9">
        <v>230000</v>
      </c>
      <c r="H49" s="16">
        <v>230000</v>
      </c>
      <c r="I49" s="16"/>
      <c r="J49" s="17"/>
      <c r="K49" s="9"/>
      <c r="L49" s="29" t="s">
        <v>30</v>
      </c>
    </row>
    <row r="50" spans="1:12" ht="27" customHeight="1" x14ac:dyDescent="0.2">
      <c r="A50" s="28" t="s">
        <v>111</v>
      </c>
      <c r="B50" s="6">
        <v>600</v>
      </c>
      <c r="C50" s="6">
        <v>60095</v>
      </c>
      <c r="D50" s="6">
        <v>6060</v>
      </c>
      <c r="E50" s="139" t="s">
        <v>144</v>
      </c>
      <c r="F50" s="30">
        <v>110000</v>
      </c>
      <c r="G50" s="30">
        <v>110000</v>
      </c>
      <c r="H50" s="63">
        <v>110000</v>
      </c>
      <c r="I50" s="63"/>
      <c r="J50" s="64"/>
      <c r="K50" s="30"/>
      <c r="L50" s="133" t="s">
        <v>30</v>
      </c>
    </row>
    <row r="51" spans="1:12" ht="27" customHeight="1" x14ac:dyDescent="0.2">
      <c r="A51" s="28" t="s">
        <v>112</v>
      </c>
      <c r="B51" s="6">
        <v>600</v>
      </c>
      <c r="C51" s="6">
        <v>60095</v>
      </c>
      <c r="D51" s="6">
        <v>6060</v>
      </c>
      <c r="E51" s="142" t="s">
        <v>156</v>
      </c>
      <c r="F51" s="30">
        <v>90000</v>
      </c>
      <c r="G51" s="30">
        <v>90000</v>
      </c>
      <c r="H51" s="63">
        <v>90000</v>
      </c>
      <c r="I51" s="63"/>
      <c r="J51" s="64"/>
      <c r="K51" s="30"/>
      <c r="L51" s="140" t="s">
        <v>30</v>
      </c>
    </row>
    <row r="52" spans="1:12" ht="29.25" customHeight="1" thickBot="1" x14ac:dyDescent="0.25">
      <c r="A52" s="278" t="s">
        <v>72</v>
      </c>
      <c r="B52" s="279"/>
      <c r="C52" s="279"/>
      <c r="D52" s="279"/>
      <c r="E52" s="280"/>
      <c r="F52" s="52">
        <f>SUM(F49:F51)</f>
        <v>430000</v>
      </c>
      <c r="G52" s="52">
        <f>SUM(G49:G51)</f>
        <v>430000</v>
      </c>
      <c r="H52" s="53">
        <f>SUM(H49:H51)</f>
        <v>430000</v>
      </c>
      <c r="I52" s="53"/>
      <c r="J52" s="54"/>
      <c r="K52" s="52"/>
      <c r="L52" s="55"/>
    </row>
    <row r="53" spans="1:12" ht="27" customHeight="1" thickBot="1" x14ac:dyDescent="0.25">
      <c r="A53" s="275" t="s">
        <v>32</v>
      </c>
      <c r="B53" s="276"/>
      <c r="C53" s="276"/>
      <c r="D53" s="276"/>
      <c r="E53" s="277"/>
      <c r="F53" s="31">
        <f>SUM(F48,F52)</f>
        <v>148425622.80999997</v>
      </c>
      <c r="G53" s="31">
        <f>SUM(G48,G52)</f>
        <v>40853366.969999999</v>
      </c>
      <c r="H53" s="31">
        <f>SUM(H48,H52)</f>
        <v>16552409</v>
      </c>
      <c r="I53" s="31"/>
      <c r="J53" s="33">
        <f>SUM(J48,J52)</f>
        <v>24300957.969999999</v>
      </c>
      <c r="K53" s="31"/>
      <c r="L53" s="32"/>
    </row>
    <row r="54" spans="1:12" ht="38.25" customHeight="1" x14ac:dyDescent="0.2">
      <c r="A54" s="56" t="s">
        <v>113</v>
      </c>
      <c r="B54" s="201">
        <v>700</v>
      </c>
      <c r="C54" s="201">
        <v>70005</v>
      </c>
      <c r="D54" s="201">
        <v>6060</v>
      </c>
      <c r="E54" s="202" t="s">
        <v>40</v>
      </c>
      <c r="F54" s="36">
        <v>48189</v>
      </c>
      <c r="G54" s="36">
        <v>48189</v>
      </c>
      <c r="H54" s="36">
        <v>48189</v>
      </c>
      <c r="I54" s="36"/>
      <c r="J54" s="203"/>
      <c r="K54" s="36"/>
      <c r="L54" s="204" t="s">
        <v>29</v>
      </c>
    </row>
    <row r="55" spans="1:12" ht="27.75" customHeight="1" thickBot="1" x14ac:dyDescent="0.25">
      <c r="A55" s="271" t="s">
        <v>35</v>
      </c>
      <c r="B55" s="272"/>
      <c r="C55" s="272"/>
      <c r="D55" s="272"/>
      <c r="E55" s="273"/>
      <c r="F55" s="198">
        <f t="shared" ref="F55:H55" si="0">SUM(F54)</f>
        <v>48189</v>
      </c>
      <c r="G55" s="198">
        <f t="shared" si="0"/>
        <v>48189</v>
      </c>
      <c r="H55" s="198">
        <f t="shared" si="0"/>
        <v>48189</v>
      </c>
      <c r="I55" s="198"/>
      <c r="J55" s="199"/>
      <c r="K55" s="198"/>
      <c r="L55" s="200"/>
    </row>
    <row r="56" spans="1:12" ht="23.25" customHeight="1" thickBot="1" x14ac:dyDescent="0.25">
      <c r="A56" s="275" t="s">
        <v>36</v>
      </c>
      <c r="B56" s="276"/>
      <c r="C56" s="276"/>
      <c r="D56" s="276"/>
      <c r="E56" s="277"/>
      <c r="F56" s="31">
        <f>SUM(F55)</f>
        <v>48189</v>
      </c>
      <c r="G56" s="31">
        <f>SUM(G55)</f>
        <v>48189</v>
      </c>
      <c r="H56" s="31">
        <f>SUM(H55)</f>
        <v>48189</v>
      </c>
      <c r="I56" s="31"/>
      <c r="J56" s="33"/>
      <c r="K56" s="31"/>
      <c r="L56" s="32"/>
    </row>
    <row r="57" spans="1:12" ht="43.5" customHeight="1" x14ac:dyDescent="0.2">
      <c r="A57" s="194" t="s">
        <v>114</v>
      </c>
      <c r="B57" s="189">
        <v>710</v>
      </c>
      <c r="C57" s="189">
        <v>71012</v>
      </c>
      <c r="D57" s="189">
        <v>6050</v>
      </c>
      <c r="E57" s="190" t="s">
        <v>191</v>
      </c>
      <c r="F57" s="195">
        <v>98000</v>
      </c>
      <c r="G57" s="195">
        <v>98000</v>
      </c>
      <c r="H57" s="195">
        <v>98000</v>
      </c>
      <c r="I57" s="195"/>
      <c r="J57" s="196"/>
      <c r="K57" s="195"/>
      <c r="L57" s="187" t="s">
        <v>41</v>
      </c>
    </row>
    <row r="58" spans="1:12" ht="25.5" customHeight="1" x14ac:dyDescent="0.2">
      <c r="A58" s="228" t="s">
        <v>192</v>
      </c>
      <c r="B58" s="229"/>
      <c r="C58" s="229"/>
      <c r="D58" s="229"/>
      <c r="E58" s="230"/>
      <c r="F58" s="90">
        <v>98000</v>
      </c>
      <c r="G58" s="90">
        <v>98000</v>
      </c>
      <c r="H58" s="90">
        <v>98000</v>
      </c>
      <c r="I58" s="90"/>
      <c r="J58" s="197"/>
      <c r="K58" s="90"/>
      <c r="L58" s="188"/>
    </row>
    <row r="59" spans="1:12" ht="42.75" customHeight="1" x14ac:dyDescent="0.2">
      <c r="A59" s="191" t="s">
        <v>115</v>
      </c>
      <c r="B59" s="96">
        <v>710</v>
      </c>
      <c r="C59" s="96">
        <v>71012</v>
      </c>
      <c r="D59" s="96">
        <v>6060</v>
      </c>
      <c r="E59" s="192" t="s">
        <v>119</v>
      </c>
      <c r="F59" s="97">
        <v>312789</v>
      </c>
      <c r="G59" s="97">
        <v>312789</v>
      </c>
      <c r="H59" s="97">
        <v>312789</v>
      </c>
      <c r="I59" s="97"/>
      <c r="J59" s="154"/>
      <c r="K59" s="97"/>
      <c r="L59" s="188" t="s">
        <v>41</v>
      </c>
    </row>
    <row r="60" spans="1:12" ht="26.25" customHeight="1" x14ac:dyDescent="0.2">
      <c r="A60" s="28" t="s">
        <v>126</v>
      </c>
      <c r="B60" s="48">
        <v>710</v>
      </c>
      <c r="C60" s="48">
        <v>71012</v>
      </c>
      <c r="D60" s="48">
        <v>6060</v>
      </c>
      <c r="E60" s="57" t="s">
        <v>120</v>
      </c>
      <c r="F60" s="49">
        <v>20000</v>
      </c>
      <c r="G60" s="49">
        <v>20000</v>
      </c>
      <c r="H60" s="49">
        <v>20000</v>
      </c>
      <c r="I60" s="49"/>
      <c r="J60" s="100"/>
      <c r="K60" s="49"/>
      <c r="L60" s="124" t="s">
        <v>41</v>
      </c>
    </row>
    <row r="61" spans="1:12" ht="24.75" customHeight="1" thickBot="1" x14ac:dyDescent="0.25">
      <c r="A61" s="245" t="s">
        <v>121</v>
      </c>
      <c r="B61" s="272"/>
      <c r="C61" s="272"/>
      <c r="D61" s="272"/>
      <c r="E61" s="273"/>
      <c r="F61" s="118">
        <f>SUM(F59:F60)</f>
        <v>332789</v>
      </c>
      <c r="G61" s="118">
        <f>SUM(G59:G60)</f>
        <v>332789</v>
      </c>
      <c r="H61" s="118">
        <f>SUM(H59:H60)</f>
        <v>332789</v>
      </c>
      <c r="I61" s="118"/>
      <c r="J61" s="72"/>
      <c r="K61" s="118"/>
      <c r="L61" s="123"/>
    </row>
    <row r="62" spans="1:12" ht="24.75" customHeight="1" thickBot="1" x14ac:dyDescent="0.25">
      <c r="A62" s="254" t="s">
        <v>122</v>
      </c>
      <c r="B62" s="255"/>
      <c r="C62" s="255"/>
      <c r="D62" s="255"/>
      <c r="E62" s="256"/>
      <c r="F62" s="95">
        <f>SUM(F58,F61)</f>
        <v>430789</v>
      </c>
      <c r="G62" s="95">
        <f>SUM(G58,G61)</f>
        <v>430789</v>
      </c>
      <c r="H62" s="95">
        <f>SUM(H58,H61)</f>
        <v>430789</v>
      </c>
      <c r="I62" s="95"/>
      <c r="J62" s="94"/>
      <c r="K62" s="95"/>
      <c r="L62" s="121"/>
    </row>
    <row r="63" spans="1:12" ht="45" customHeight="1" x14ac:dyDescent="0.2">
      <c r="A63" s="56" t="s">
        <v>127</v>
      </c>
      <c r="B63" s="161">
        <v>750</v>
      </c>
      <c r="C63" s="161">
        <v>75020</v>
      </c>
      <c r="D63" s="161">
        <v>6050</v>
      </c>
      <c r="E63" s="162" t="s">
        <v>157</v>
      </c>
      <c r="F63" s="78">
        <v>150000</v>
      </c>
      <c r="G63" s="78">
        <v>150000</v>
      </c>
      <c r="H63" s="78">
        <v>150000</v>
      </c>
      <c r="I63" s="174"/>
      <c r="J63" s="175"/>
      <c r="K63" s="174"/>
      <c r="L63" s="160" t="s">
        <v>41</v>
      </c>
    </row>
    <row r="64" spans="1:12" ht="33.75" customHeight="1" x14ac:dyDescent="0.2">
      <c r="A64" s="191" t="s">
        <v>160</v>
      </c>
      <c r="B64" s="96">
        <v>750</v>
      </c>
      <c r="C64" s="96">
        <v>75020</v>
      </c>
      <c r="D64" s="96">
        <v>6050</v>
      </c>
      <c r="E64" s="168" t="s">
        <v>179</v>
      </c>
      <c r="F64" s="49">
        <v>45000</v>
      </c>
      <c r="G64" s="49">
        <v>45000</v>
      </c>
      <c r="H64" s="49">
        <v>45000</v>
      </c>
      <c r="I64" s="177"/>
      <c r="J64" s="178"/>
      <c r="K64" s="177"/>
      <c r="L64" s="29" t="s">
        <v>41</v>
      </c>
    </row>
    <row r="65" spans="1:12" ht="24.75" customHeight="1" x14ac:dyDescent="0.2">
      <c r="A65" s="228" t="s">
        <v>158</v>
      </c>
      <c r="B65" s="229"/>
      <c r="C65" s="229"/>
      <c r="D65" s="229"/>
      <c r="E65" s="230"/>
      <c r="F65" s="97">
        <f>SUM(F63,F64)</f>
        <v>195000</v>
      </c>
      <c r="G65" s="97">
        <f>SUM(G63,G64)</f>
        <v>195000</v>
      </c>
      <c r="H65" s="97">
        <f>SUM(H63,H64)</f>
        <v>195000</v>
      </c>
      <c r="I65" s="97"/>
      <c r="J65" s="154"/>
      <c r="K65" s="97"/>
      <c r="L65" s="176"/>
    </row>
    <row r="66" spans="1:12" ht="30" customHeight="1" x14ac:dyDescent="0.2">
      <c r="A66" s="191" t="s">
        <v>128</v>
      </c>
      <c r="B66" s="165">
        <v>750</v>
      </c>
      <c r="C66" s="165">
        <v>75020</v>
      </c>
      <c r="D66" s="165">
        <v>6060</v>
      </c>
      <c r="E66" s="166" t="s">
        <v>43</v>
      </c>
      <c r="F66" s="171">
        <v>72000</v>
      </c>
      <c r="G66" s="171">
        <v>72000</v>
      </c>
      <c r="H66" s="171">
        <v>72000</v>
      </c>
      <c r="I66" s="154"/>
      <c r="J66" s="172"/>
      <c r="K66" s="171"/>
      <c r="L66" s="173" t="s">
        <v>41</v>
      </c>
    </row>
    <row r="67" spans="1:12" ht="30" customHeight="1" x14ac:dyDescent="0.2">
      <c r="A67" s="28" t="s">
        <v>129</v>
      </c>
      <c r="B67" s="93">
        <v>750</v>
      </c>
      <c r="C67" s="93">
        <v>75020</v>
      </c>
      <c r="D67" s="93">
        <v>6060</v>
      </c>
      <c r="E67" s="92" t="s">
        <v>100</v>
      </c>
      <c r="F67" s="71">
        <v>120000</v>
      </c>
      <c r="G67" s="71">
        <v>120000</v>
      </c>
      <c r="H67" s="71">
        <v>120000</v>
      </c>
      <c r="I67" s="72"/>
      <c r="J67" s="73"/>
      <c r="K67" s="71"/>
      <c r="L67" s="84" t="s">
        <v>41</v>
      </c>
    </row>
    <row r="68" spans="1:12" ht="27" customHeight="1" thickBot="1" x14ac:dyDescent="0.25">
      <c r="A68" s="251" t="s">
        <v>42</v>
      </c>
      <c r="B68" s="252"/>
      <c r="C68" s="252"/>
      <c r="D68" s="252"/>
      <c r="E68" s="253"/>
      <c r="F68" s="38">
        <f>SUM(F66:F67)</f>
        <v>192000</v>
      </c>
      <c r="G68" s="38">
        <f>SUM(G66:G67)</f>
        <v>192000</v>
      </c>
      <c r="H68" s="38">
        <f>SUM(H66:H67)</f>
        <v>192000</v>
      </c>
      <c r="I68" s="39"/>
      <c r="J68" s="40"/>
      <c r="K68" s="38"/>
      <c r="L68" s="41"/>
    </row>
    <row r="69" spans="1:12" ht="21.75" customHeight="1" thickBot="1" x14ac:dyDescent="0.25">
      <c r="A69" s="231" t="s">
        <v>33</v>
      </c>
      <c r="B69" s="232"/>
      <c r="C69" s="232"/>
      <c r="D69" s="232"/>
      <c r="E69" s="232"/>
      <c r="F69" s="24">
        <f>SUM(F65,F68)</f>
        <v>387000</v>
      </c>
      <c r="G69" s="24">
        <f>SUM(G65,G68)</f>
        <v>387000</v>
      </c>
      <c r="H69" s="24">
        <f>SUM(H65,H68)</f>
        <v>387000</v>
      </c>
      <c r="I69" s="34"/>
      <c r="J69" s="25"/>
      <c r="K69" s="24"/>
      <c r="L69" s="35"/>
    </row>
    <row r="70" spans="1:12" ht="48.75" customHeight="1" x14ac:dyDescent="0.2">
      <c r="A70" s="191" t="s">
        <v>130</v>
      </c>
      <c r="B70" s="96">
        <v>752</v>
      </c>
      <c r="C70" s="96">
        <v>75295</v>
      </c>
      <c r="D70" s="96">
        <v>6050</v>
      </c>
      <c r="E70" s="148" t="s">
        <v>141</v>
      </c>
      <c r="F70" s="97">
        <v>263505</v>
      </c>
      <c r="G70" s="97">
        <v>263505</v>
      </c>
      <c r="H70" s="97">
        <v>117764</v>
      </c>
      <c r="I70" s="154"/>
      <c r="J70" s="155" t="s">
        <v>159</v>
      </c>
      <c r="K70" s="97"/>
      <c r="L70" s="147" t="s">
        <v>41</v>
      </c>
    </row>
    <row r="71" spans="1:12" ht="21.75" customHeight="1" thickBot="1" x14ac:dyDescent="0.25">
      <c r="A71" s="233" t="s">
        <v>166</v>
      </c>
      <c r="B71" s="234"/>
      <c r="C71" s="234"/>
      <c r="D71" s="234"/>
      <c r="E71" s="235"/>
      <c r="F71" s="109">
        <f>SUM(F70)</f>
        <v>263505</v>
      </c>
      <c r="G71" s="109">
        <f>SUM(G70)</f>
        <v>263505</v>
      </c>
      <c r="H71" s="109">
        <f>SUM(H70)</f>
        <v>117764</v>
      </c>
      <c r="I71" s="149"/>
      <c r="J71" s="150">
        <v>145741</v>
      </c>
      <c r="K71" s="109"/>
      <c r="L71" s="141"/>
    </row>
    <row r="72" spans="1:12" ht="21.75" customHeight="1" thickBot="1" x14ac:dyDescent="0.25">
      <c r="A72" s="231" t="s">
        <v>167</v>
      </c>
      <c r="B72" s="232"/>
      <c r="C72" s="232"/>
      <c r="D72" s="232"/>
      <c r="E72" s="232"/>
      <c r="F72" s="151">
        <f>SUM(F71)</f>
        <v>263505</v>
      </c>
      <c r="G72" s="151">
        <f>SUM(G71)</f>
        <v>263505</v>
      </c>
      <c r="H72" s="151">
        <f>SUM(H71)</f>
        <v>117764</v>
      </c>
      <c r="I72" s="34"/>
      <c r="J72" s="153">
        <v>145741</v>
      </c>
      <c r="K72" s="151"/>
      <c r="L72" s="152"/>
    </row>
    <row r="73" spans="1:12" ht="60" customHeight="1" x14ac:dyDescent="0.2">
      <c r="A73" s="143" t="s">
        <v>135</v>
      </c>
      <c r="B73" s="144">
        <v>801</v>
      </c>
      <c r="C73" s="144">
        <v>80115</v>
      </c>
      <c r="D73" s="144">
        <v>6050</v>
      </c>
      <c r="E73" s="145" t="s">
        <v>101</v>
      </c>
      <c r="F73" s="118">
        <v>33300</v>
      </c>
      <c r="G73" s="118">
        <v>33300</v>
      </c>
      <c r="H73" s="118">
        <v>33300</v>
      </c>
      <c r="I73" s="72"/>
      <c r="J73" s="120"/>
      <c r="K73" s="118"/>
      <c r="L73" s="84" t="s">
        <v>41</v>
      </c>
    </row>
    <row r="74" spans="1:12" ht="71.25" customHeight="1" x14ac:dyDescent="0.2">
      <c r="A74" s="28" t="s">
        <v>145</v>
      </c>
      <c r="B74" s="48">
        <v>801</v>
      </c>
      <c r="C74" s="48">
        <v>80115</v>
      </c>
      <c r="D74" s="48">
        <v>6050</v>
      </c>
      <c r="E74" s="57" t="s">
        <v>117</v>
      </c>
      <c r="F74" s="49">
        <v>7995</v>
      </c>
      <c r="G74" s="49">
        <v>7995</v>
      </c>
      <c r="H74" s="49">
        <v>7995</v>
      </c>
      <c r="I74" s="100"/>
      <c r="J74" s="51"/>
      <c r="K74" s="49"/>
      <c r="L74" s="29" t="s">
        <v>116</v>
      </c>
    </row>
    <row r="75" spans="1:12" ht="69" customHeight="1" x14ac:dyDescent="0.2">
      <c r="A75" s="191" t="s">
        <v>146</v>
      </c>
      <c r="B75" s="96">
        <v>801</v>
      </c>
      <c r="C75" s="96">
        <v>80115</v>
      </c>
      <c r="D75" s="96">
        <v>6050</v>
      </c>
      <c r="E75" s="205" t="s">
        <v>196</v>
      </c>
      <c r="F75" s="97">
        <v>106270</v>
      </c>
      <c r="G75" s="97">
        <v>43005</v>
      </c>
      <c r="H75" s="97">
        <v>43005</v>
      </c>
      <c r="I75" s="154"/>
      <c r="J75" s="99"/>
      <c r="K75" s="97"/>
      <c r="L75" s="179" t="s">
        <v>41</v>
      </c>
    </row>
    <row r="76" spans="1:12" ht="53.25" customHeight="1" x14ac:dyDescent="0.2">
      <c r="A76" s="191" t="s">
        <v>147</v>
      </c>
      <c r="B76" s="96">
        <v>801</v>
      </c>
      <c r="C76" s="96">
        <v>80120</v>
      </c>
      <c r="D76" s="96">
        <v>6050</v>
      </c>
      <c r="E76" s="125" t="s">
        <v>92</v>
      </c>
      <c r="F76" s="97">
        <v>70000</v>
      </c>
      <c r="G76" s="97">
        <v>70000</v>
      </c>
      <c r="H76" s="97">
        <v>70000</v>
      </c>
      <c r="I76" s="98"/>
      <c r="J76" s="99"/>
      <c r="K76" s="97"/>
      <c r="L76" s="85" t="s">
        <v>91</v>
      </c>
    </row>
    <row r="77" spans="1:12" ht="51" customHeight="1" x14ac:dyDescent="0.2">
      <c r="A77" s="236" t="s">
        <v>148</v>
      </c>
      <c r="B77" s="242">
        <v>801</v>
      </c>
      <c r="C77" s="242">
        <v>80134</v>
      </c>
      <c r="D77" s="242">
        <v>6050</v>
      </c>
      <c r="E77" s="244" t="s">
        <v>74</v>
      </c>
      <c r="F77" s="222">
        <v>6674390</v>
      </c>
      <c r="G77" s="222">
        <v>6624390</v>
      </c>
      <c r="H77" s="222">
        <v>4124390</v>
      </c>
      <c r="I77" s="224"/>
      <c r="J77" s="64" t="s">
        <v>175</v>
      </c>
      <c r="K77" s="226"/>
      <c r="L77" s="220" t="s">
        <v>182</v>
      </c>
    </row>
    <row r="78" spans="1:12" ht="36.75" customHeight="1" x14ac:dyDescent="0.2">
      <c r="A78" s="237"/>
      <c r="B78" s="243"/>
      <c r="C78" s="243"/>
      <c r="D78" s="243"/>
      <c r="E78" s="241"/>
      <c r="F78" s="223"/>
      <c r="G78" s="223"/>
      <c r="H78" s="223"/>
      <c r="I78" s="225"/>
      <c r="J78" s="82"/>
      <c r="K78" s="227"/>
      <c r="L78" s="221"/>
    </row>
    <row r="79" spans="1:12" ht="69" customHeight="1" x14ac:dyDescent="0.2">
      <c r="A79" s="206" t="s">
        <v>149</v>
      </c>
      <c r="B79" s="183">
        <v>801</v>
      </c>
      <c r="C79" s="183">
        <v>80134</v>
      </c>
      <c r="D79" s="183">
        <v>6050</v>
      </c>
      <c r="E79" s="205" t="s">
        <v>197</v>
      </c>
      <c r="F79" s="180">
        <v>201000</v>
      </c>
      <c r="G79" s="180">
        <v>60000</v>
      </c>
      <c r="H79" s="180">
        <v>60000</v>
      </c>
      <c r="I79" s="181"/>
      <c r="J79" s="82"/>
      <c r="K79" s="182"/>
      <c r="L79" s="184" t="s">
        <v>41</v>
      </c>
    </row>
    <row r="80" spans="1:12" ht="45" customHeight="1" x14ac:dyDescent="0.2">
      <c r="A80" s="28" t="s">
        <v>150</v>
      </c>
      <c r="B80" s="93">
        <v>801</v>
      </c>
      <c r="C80" s="93">
        <v>80134</v>
      </c>
      <c r="D80" s="93">
        <v>6050</v>
      </c>
      <c r="E80" s="57" t="s">
        <v>118</v>
      </c>
      <c r="F80" s="105">
        <v>34104</v>
      </c>
      <c r="G80" s="105">
        <v>34104</v>
      </c>
      <c r="H80" s="105">
        <v>34104</v>
      </c>
      <c r="I80" s="106"/>
      <c r="J80" s="17"/>
      <c r="K80" s="107"/>
      <c r="L80" s="29" t="s">
        <v>41</v>
      </c>
    </row>
    <row r="81" spans="1:12" ht="44.25" customHeight="1" x14ac:dyDescent="0.2">
      <c r="A81" s="28" t="s">
        <v>161</v>
      </c>
      <c r="B81" s="93">
        <v>801</v>
      </c>
      <c r="C81" s="93">
        <v>80140</v>
      </c>
      <c r="D81" s="93">
        <v>6050</v>
      </c>
      <c r="E81" s="57" t="s">
        <v>123</v>
      </c>
      <c r="F81" s="105">
        <v>60000</v>
      </c>
      <c r="G81" s="107">
        <v>60000</v>
      </c>
      <c r="H81" s="105">
        <v>60000</v>
      </c>
      <c r="I81" s="106"/>
      <c r="J81" s="17"/>
      <c r="K81" s="107"/>
      <c r="L81" s="29" t="s">
        <v>125</v>
      </c>
    </row>
    <row r="82" spans="1:12" ht="27" customHeight="1" x14ac:dyDescent="0.2">
      <c r="A82" s="228" t="s">
        <v>53</v>
      </c>
      <c r="B82" s="229"/>
      <c r="C82" s="229"/>
      <c r="D82" s="229"/>
      <c r="E82" s="230"/>
      <c r="F82" s="105">
        <f>SUM(F73:F81)</f>
        <v>7187059</v>
      </c>
      <c r="G82" s="107">
        <f>SUM(G73:G81)</f>
        <v>6932794</v>
      </c>
      <c r="H82" s="105">
        <f>SUM(H73:H81)</f>
        <v>4432794</v>
      </c>
      <c r="I82" s="106"/>
      <c r="J82" s="17"/>
      <c r="K82" s="107"/>
      <c r="L82" s="29"/>
    </row>
    <row r="83" spans="1:12" ht="44.25" customHeight="1" x14ac:dyDescent="0.2">
      <c r="A83" s="28" t="s">
        <v>152</v>
      </c>
      <c r="B83" s="93">
        <v>801</v>
      </c>
      <c r="C83" s="93">
        <v>80134</v>
      </c>
      <c r="D83" s="93">
        <v>6060</v>
      </c>
      <c r="E83" s="57" t="s">
        <v>181</v>
      </c>
      <c r="F83" s="105">
        <v>67432</v>
      </c>
      <c r="G83" s="107">
        <v>67432</v>
      </c>
      <c r="H83" s="105">
        <v>67432</v>
      </c>
      <c r="I83" s="106"/>
      <c r="J83" s="17"/>
      <c r="K83" s="107"/>
      <c r="L83" s="29" t="s">
        <v>41</v>
      </c>
    </row>
    <row r="84" spans="1:12" ht="24.75" customHeight="1" thickBot="1" x14ac:dyDescent="0.25">
      <c r="A84" s="245" t="s">
        <v>194</v>
      </c>
      <c r="B84" s="246"/>
      <c r="C84" s="246"/>
      <c r="D84" s="246"/>
      <c r="E84" s="247"/>
      <c r="F84" s="71">
        <f>SUM(F83)</f>
        <v>67432</v>
      </c>
      <c r="G84" s="71">
        <f>SUM(G83)</f>
        <v>67432</v>
      </c>
      <c r="H84" s="71">
        <f>SUM(H83)</f>
        <v>67432</v>
      </c>
      <c r="I84" s="72"/>
      <c r="J84" s="83">
        <v>2500000</v>
      </c>
      <c r="K84" s="71"/>
      <c r="L84" s="74"/>
    </row>
    <row r="85" spans="1:12" ht="26.25" customHeight="1" thickBot="1" x14ac:dyDescent="0.25">
      <c r="A85" s="248" t="s">
        <v>52</v>
      </c>
      <c r="B85" s="249"/>
      <c r="C85" s="249"/>
      <c r="D85" s="249"/>
      <c r="E85" s="250"/>
      <c r="F85" s="24">
        <f>SUM(F82,F84)</f>
        <v>7254491</v>
      </c>
      <c r="G85" s="24">
        <f>SUM(G82,G84)</f>
        <v>7000226</v>
      </c>
      <c r="H85" s="24">
        <f>SUM(H82,H84)</f>
        <v>4500226</v>
      </c>
      <c r="I85" s="34"/>
      <c r="J85" s="24">
        <f>SUM(J84)</f>
        <v>2500000</v>
      </c>
      <c r="K85" s="24"/>
      <c r="L85" s="35"/>
    </row>
    <row r="86" spans="1:12" ht="41.25" customHeight="1" x14ac:dyDescent="0.2">
      <c r="A86" s="56" t="s">
        <v>153</v>
      </c>
      <c r="B86" s="117">
        <v>852</v>
      </c>
      <c r="C86" s="117">
        <v>85202</v>
      </c>
      <c r="D86" s="117">
        <v>6050</v>
      </c>
      <c r="E86" s="57" t="s">
        <v>76</v>
      </c>
      <c r="F86" s="36">
        <v>50000</v>
      </c>
      <c r="G86" s="36">
        <v>50000</v>
      </c>
      <c r="H86" s="36">
        <v>50000</v>
      </c>
      <c r="I86" s="59"/>
      <c r="J86" s="60"/>
      <c r="K86" s="36"/>
      <c r="L86" s="108" t="s">
        <v>75</v>
      </c>
    </row>
    <row r="87" spans="1:12" ht="50.25" customHeight="1" x14ac:dyDescent="0.2">
      <c r="A87" s="28" t="s">
        <v>162</v>
      </c>
      <c r="B87" s="48">
        <v>852</v>
      </c>
      <c r="C87" s="48">
        <v>85202</v>
      </c>
      <c r="D87" s="48">
        <v>6050</v>
      </c>
      <c r="E87" s="57" t="s">
        <v>96</v>
      </c>
      <c r="F87" s="49">
        <v>135975</v>
      </c>
      <c r="G87" s="49">
        <v>30814</v>
      </c>
      <c r="H87" s="49">
        <v>30814</v>
      </c>
      <c r="I87" s="50"/>
      <c r="J87" s="51"/>
      <c r="K87" s="49"/>
      <c r="L87" s="29" t="s">
        <v>93</v>
      </c>
    </row>
    <row r="88" spans="1:12" ht="59.25" customHeight="1" x14ac:dyDescent="0.2">
      <c r="A88" s="28" t="s">
        <v>163</v>
      </c>
      <c r="B88" s="48">
        <v>852</v>
      </c>
      <c r="C88" s="48">
        <v>85202</v>
      </c>
      <c r="D88" s="48">
        <v>6050</v>
      </c>
      <c r="E88" s="57" t="s">
        <v>102</v>
      </c>
      <c r="F88" s="49">
        <v>138500</v>
      </c>
      <c r="G88" s="49">
        <v>138500</v>
      </c>
      <c r="H88" s="49">
        <v>138500</v>
      </c>
      <c r="I88" s="50"/>
      <c r="J88" s="51"/>
      <c r="K88" s="49"/>
      <c r="L88" s="29" t="s">
        <v>93</v>
      </c>
    </row>
    <row r="89" spans="1:12" ht="82.5" customHeight="1" x14ac:dyDescent="0.2">
      <c r="A89" s="28" t="s">
        <v>164</v>
      </c>
      <c r="B89" s="48">
        <v>852</v>
      </c>
      <c r="C89" s="48">
        <v>85202</v>
      </c>
      <c r="D89" s="48">
        <v>6050</v>
      </c>
      <c r="E89" s="122" t="s">
        <v>133</v>
      </c>
      <c r="F89" s="109">
        <v>610057</v>
      </c>
      <c r="G89" s="109">
        <v>552057</v>
      </c>
      <c r="H89" s="109">
        <v>552057</v>
      </c>
      <c r="I89" s="110"/>
      <c r="J89" s="111"/>
      <c r="K89" s="109"/>
      <c r="L89" s="116" t="s">
        <v>124</v>
      </c>
    </row>
    <row r="90" spans="1:12" ht="26.25" customHeight="1" x14ac:dyDescent="0.2">
      <c r="A90" s="28" t="s">
        <v>165</v>
      </c>
      <c r="B90" s="48">
        <v>852</v>
      </c>
      <c r="C90" s="48">
        <v>85202</v>
      </c>
      <c r="D90" s="48">
        <v>6050</v>
      </c>
      <c r="E90" s="57" t="s">
        <v>198</v>
      </c>
      <c r="F90" s="49">
        <v>42000</v>
      </c>
      <c r="G90" s="49">
        <v>42000</v>
      </c>
      <c r="H90" s="49">
        <v>42000</v>
      </c>
      <c r="I90" s="50"/>
      <c r="J90" s="51"/>
      <c r="K90" s="49"/>
      <c r="L90" s="29" t="s">
        <v>124</v>
      </c>
    </row>
    <row r="91" spans="1:12" ht="26.25" customHeight="1" x14ac:dyDescent="0.2">
      <c r="A91" s="28" t="s">
        <v>183</v>
      </c>
      <c r="B91" s="48">
        <v>852</v>
      </c>
      <c r="C91" s="48">
        <v>85202</v>
      </c>
      <c r="D91" s="48">
        <v>6050</v>
      </c>
      <c r="E91" s="57" t="s">
        <v>199</v>
      </c>
      <c r="F91" s="49">
        <v>15000</v>
      </c>
      <c r="G91" s="49">
        <v>15000</v>
      </c>
      <c r="H91" s="49">
        <v>15000</v>
      </c>
      <c r="I91" s="50"/>
      <c r="J91" s="51"/>
      <c r="K91" s="49"/>
      <c r="L91" s="29" t="s">
        <v>124</v>
      </c>
    </row>
    <row r="92" spans="1:12" ht="26.25" customHeight="1" x14ac:dyDescent="0.2">
      <c r="A92" s="28" t="s">
        <v>184</v>
      </c>
      <c r="B92" s="48">
        <v>852</v>
      </c>
      <c r="C92" s="48">
        <v>85202</v>
      </c>
      <c r="D92" s="48">
        <v>6050</v>
      </c>
      <c r="E92" s="57" t="s">
        <v>200</v>
      </c>
      <c r="F92" s="49">
        <v>55000</v>
      </c>
      <c r="G92" s="49">
        <v>55000</v>
      </c>
      <c r="H92" s="49">
        <v>55000</v>
      </c>
      <c r="I92" s="50"/>
      <c r="J92" s="51"/>
      <c r="K92" s="49"/>
      <c r="L92" s="29" t="s">
        <v>124</v>
      </c>
    </row>
    <row r="93" spans="1:12" ht="21.75" customHeight="1" x14ac:dyDescent="0.2">
      <c r="A93" s="28" t="s">
        <v>185</v>
      </c>
      <c r="B93" s="48">
        <v>852</v>
      </c>
      <c r="C93" s="48">
        <v>85202</v>
      </c>
      <c r="D93" s="48">
        <v>6050</v>
      </c>
      <c r="E93" s="57" t="s">
        <v>201</v>
      </c>
      <c r="F93" s="49">
        <v>20000</v>
      </c>
      <c r="G93" s="49">
        <v>20000</v>
      </c>
      <c r="H93" s="49">
        <v>20000</v>
      </c>
      <c r="I93" s="50"/>
      <c r="J93" s="51"/>
      <c r="K93" s="49"/>
      <c r="L93" s="29" t="s">
        <v>124</v>
      </c>
    </row>
    <row r="94" spans="1:12" ht="27.75" customHeight="1" x14ac:dyDescent="0.2">
      <c r="A94" s="233" t="s">
        <v>47</v>
      </c>
      <c r="B94" s="257"/>
      <c r="C94" s="257"/>
      <c r="D94" s="257"/>
      <c r="E94" s="258"/>
      <c r="F94" s="109">
        <f>SUM(F86:F93)</f>
        <v>1066532</v>
      </c>
      <c r="G94" s="109">
        <f>SUM(G86:G93)</f>
        <v>903371</v>
      </c>
      <c r="H94" s="109">
        <f>SUM(H86:H93)</f>
        <v>903371</v>
      </c>
      <c r="I94" s="110"/>
      <c r="J94" s="111"/>
      <c r="K94" s="109"/>
      <c r="L94" s="186"/>
    </row>
    <row r="95" spans="1:12" ht="54" customHeight="1" x14ac:dyDescent="0.2">
      <c r="A95" s="28" t="s">
        <v>186</v>
      </c>
      <c r="B95" s="48">
        <v>852</v>
      </c>
      <c r="C95" s="48">
        <v>85202</v>
      </c>
      <c r="D95" s="48">
        <v>6060</v>
      </c>
      <c r="E95" s="57" t="s">
        <v>180</v>
      </c>
      <c r="F95" s="109">
        <v>61528</v>
      </c>
      <c r="G95" s="109">
        <v>61528</v>
      </c>
      <c r="H95" s="109">
        <v>61528</v>
      </c>
      <c r="I95" s="110"/>
      <c r="J95" s="111"/>
      <c r="K95" s="109"/>
      <c r="L95" s="158" t="s">
        <v>41</v>
      </c>
    </row>
    <row r="96" spans="1:12" ht="26.25" customHeight="1" thickBot="1" x14ac:dyDescent="0.25">
      <c r="A96" s="278" t="s">
        <v>193</v>
      </c>
      <c r="B96" s="282"/>
      <c r="C96" s="282"/>
      <c r="D96" s="282"/>
      <c r="E96" s="283"/>
      <c r="F96" s="66">
        <f>SUM(F95)</f>
        <v>61528</v>
      </c>
      <c r="G96" s="66">
        <f>SUM(G95)</f>
        <v>61528</v>
      </c>
      <c r="H96" s="109">
        <v>61528</v>
      </c>
      <c r="I96" s="67"/>
      <c r="J96" s="68"/>
      <c r="K96" s="66"/>
      <c r="L96" s="69"/>
    </row>
    <row r="97" spans="1:12" ht="21.75" customHeight="1" thickBot="1" x14ac:dyDescent="0.25">
      <c r="A97" s="231" t="s">
        <v>48</v>
      </c>
      <c r="B97" s="232"/>
      <c r="C97" s="232"/>
      <c r="D97" s="232"/>
      <c r="E97" s="232"/>
      <c r="F97" s="24">
        <f>SUM(F94,F96)</f>
        <v>1128060</v>
      </c>
      <c r="G97" s="24">
        <f>SUM(G94,G96)</f>
        <v>964899</v>
      </c>
      <c r="H97" s="24">
        <f>SUM(H94,H96)</f>
        <v>964899</v>
      </c>
      <c r="I97" s="34"/>
      <c r="J97" s="25"/>
      <c r="K97" s="24"/>
      <c r="L97" s="26"/>
    </row>
    <row r="98" spans="1:12" ht="37.5" customHeight="1" x14ac:dyDescent="0.2">
      <c r="A98" s="56" t="s">
        <v>187</v>
      </c>
      <c r="B98" s="77">
        <v>853</v>
      </c>
      <c r="C98" s="77">
        <v>85395</v>
      </c>
      <c r="D98" s="77">
        <v>6050</v>
      </c>
      <c r="E98" s="135" t="s">
        <v>82</v>
      </c>
      <c r="F98" s="78">
        <v>68419</v>
      </c>
      <c r="G98" s="78">
        <v>49501</v>
      </c>
      <c r="H98" s="78">
        <v>49501</v>
      </c>
      <c r="I98" s="79"/>
      <c r="J98" s="80"/>
      <c r="K98" s="78"/>
      <c r="L98" s="81" t="s">
        <v>75</v>
      </c>
    </row>
    <row r="99" spans="1:12" ht="36.75" customHeight="1" x14ac:dyDescent="0.2">
      <c r="A99" s="28" t="s">
        <v>188</v>
      </c>
      <c r="B99" s="48">
        <v>853</v>
      </c>
      <c r="C99" s="48">
        <v>85395</v>
      </c>
      <c r="D99" s="48">
        <v>6050</v>
      </c>
      <c r="E99" s="132" t="s">
        <v>82</v>
      </c>
      <c r="F99" s="118">
        <v>1206735</v>
      </c>
      <c r="G99" s="118">
        <v>61680</v>
      </c>
      <c r="H99" s="118">
        <v>61680</v>
      </c>
      <c r="I99" s="119"/>
      <c r="J99" s="120"/>
      <c r="K99" s="118"/>
      <c r="L99" s="84" t="s">
        <v>29</v>
      </c>
    </row>
    <row r="100" spans="1:12" ht="25.5" customHeight="1" x14ac:dyDescent="0.2">
      <c r="A100" s="274" t="s">
        <v>83</v>
      </c>
      <c r="B100" s="257"/>
      <c r="C100" s="257"/>
      <c r="D100" s="257"/>
      <c r="E100" s="258"/>
      <c r="F100" s="109">
        <f>SUM(F98,F99)</f>
        <v>1275154</v>
      </c>
      <c r="G100" s="109">
        <f>SUM(G98,G99)</f>
        <v>111181</v>
      </c>
      <c r="H100" s="109">
        <f>SUM(H98,H99)</f>
        <v>111181</v>
      </c>
      <c r="I100" s="110"/>
      <c r="J100" s="111"/>
      <c r="K100" s="109"/>
      <c r="L100" s="112"/>
    </row>
    <row r="101" spans="1:12" ht="47.25" customHeight="1" x14ac:dyDescent="0.2">
      <c r="A101" s="28" t="s">
        <v>195</v>
      </c>
      <c r="B101" s="48">
        <v>853</v>
      </c>
      <c r="C101" s="48">
        <v>85333</v>
      </c>
      <c r="D101" s="48">
        <v>6060</v>
      </c>
      <c r="E101" s="113" t="s">
        <v>103</v>
      </c>
      <c r="F101" s="49">
        <v>98400</v>
      </c>
      <c r="G101" s="49">
        <v>98400</v>
      </c>
      <c r="H101" s="49">
        <v>98400</v>
      </c>
      <c r="I101" s="50"/>
      <c r="J101" s="51"/>
      <c r="K101" s="49"/>
      <c r="L101" s="114" t="s">
        <v>104</v>
      </c>
    </row>
    <row r="102" spans="1:12" ht="30.75" customHeight="1" thickBot="1" x14ac:dyDescent="0.25">
      <c r="A102" s="245" t="s">
        <v>105</v>
      </c>
      <c r="B102" s="246"/>
      <c r="C102" s="246"/>
      <c r="D102" s="246"/>
      <c r="E102" s="247"/>
      <c r="F102" s="101">
        <f>SUM(F101)</f>
        <v>98400</v>
      </c>
      <c r="G102" s="101">
        <f>SUM(G101)</f>
        <v>98400</v>
      </c>
      <c r="H102" s="101">
        <f>SUM(H101)</f>
        <v>98400</v>
      </c>
      <c r="I102" s="102"/>
      <c r="J102" s="103"/>
      <c r="K102" s="101"/>
      <c r="L102" s="104"/>
    </row>
    <row r="103" spans="1:12" ht="27" customHeight="1" thickBot="1" x14ac:dyDescent="0.25">
      <c r="A103" s="248" t="s">
        <v>84</v>
      </c>
      <c r="B103" s="249"/>
      <c r="C103" s="249"/>
      <c r="D103" s="249"/>
      <c r="E103" s="250"/>
      <c r="F103" s="24">
        <f>SUM(F100,F102)</f>
        <v>1373554</v>
      </c>
      <c r="G103" s="24">
        <f>SUM(G100,G102)</f>
        <v>209581</v>
      </c>
      <c r="H103" s="24">
        <f>SUM(H100,H102)</f>
        <v>209581</v>
      </c>
      <c r="I103" s="34"/>
      <c r="J103" s="25"/>
      <c r="K103" s="24"/>
      <c r="L103" s="26"/>
    </row>
    <row r="104" spans="1:12" ht="38.25" customHeight="1" x14ac:dyDescent="0.2">
      <c r="A104" s="28" t="s">
        <v>203</v>
      </c>
      <c r="B104" s="48">
        <v>926</v>
      </c>
      <c r="C104" s="48">
        <v>92605</v>
      </c>
      <c r="D104" s="48">
        <v>6050</v>
      </c>
      <c r="E104" s="57" t="s">
        <v>106</v>
      </c>
      <c r="F104" s="49">
        <v>346560</v>
      </c>
      <c r="G104" s="49">
        <v>341410</v>
      </c>
      <c r="H104" s="49">
        <v>221410</v>
      </c>
      <c r="I104" s="100"/>
      <c r="J104" s="146" t="s">
        <v>174</v>
      </c>
      <c r="K104" s="49"/>
      <c r="L104" s="29" t="s">
        <v>41</v>
      </c>
    </row>
    <row r="105" spans="1:12" ht="63.75" customHeight="1" thickBot="1" x14ac:dyDescent="0.25">
      <c r="A105" s="265" t="s">
        <v>204</v>
      </c>
      <c r="B105" s="267">
        <v>926</v>
      </c>
      <c r="C105" s="267">
        <v>92695</v>
      </c>
      <c r="D105" s="267">
        <v>6050</v>
      </c>
      <c r="E105" s="269" t="s">
        <v>86</v>
      </c>
      <c r="F105" s="212">
        <v>1162674</v>
      </c>
      <c r="G105" s="212">
        <v>1113673</v>
      </c>
      <c r="H105" s="212">
        <v>532673</v>
      </c>
      <c r="I105" s="210"/>
      <c r="J105" s="137" t="s">
        <v>89</v>
      </c>
      <c r="K105" s="212"/>
      <c r="L105" s="214" t="s">
        <v>41</v>
      </c>
    </row>
    <row r="106" spans="1:12" ht="20.25" customHeight="1" x14ac:dyDescent="0.2">
      <c r="A106" s="266"/>
      <c r="B106" s="268"/>
      <c r="C106" s="268"/>
      <c r="D106" s="268"/>
      <c r="E106" s="270"/>
      <c r="F106" s="213"/>
      <c r="G106" s="213"/>
      <c r="H106" s="213"/>
      <c r="I106" s="211"/>
      <c r="J106" s="82"/>
      <c r="K106" s="213"/>
      <c r="L106" s="215"/>
    </row>
    <row r="107" spans="1:12" ht="39.75" customHeight="1" x14ac:dyDescent="0.2">
      <c r="A107" s="28" t="s">
        <v>205</v>
      </c>
      <c r="B107" s="48">
        <v>926</v>
      </c>
      <c r="C107" s="48">
        <v>92695</v>
      </c>
      <c r="D107" s="48">
        <v>6050</v>
      </c>
      <c r="E107" s="57" t="s">
        <v>206</v>
      </c>
      <c r="F107" s="207">
        <v>5197909</v>
      </c>
      <c r="G107" s="207">
        <v>1754310</v>
      </c>
      <c r="H107" s="207">
        <v>754310</v>
      </c>
      <c r="I107" s="208"/>
      <c r="J107" s="209" t="s">
        <v>202</v>
      </c>
      <c r="K107" s="207"/>
      <c r="L107" s="84" t="s">
        <v>41</v>
      </c>
    </row>
    <row r="108" spans="1:12" ht="27.75" customHeight="1" thickBot="1" x14ac:dyDescent="0.25">
      <c r="A108" s="274" t="s">
        <v>87</v>
      </c>
      <c r="B108" s="257"/>
      <c r="C108" s="257"/>
      <c r="D108" s="257"/>
      <c r="E108" s="258"/>
      <c r="F108" s="109">
        <f>SUM(F104:F107)</f>
        <v>6707143</v>
      </c>
      <c r="G108" s="109">
        <f>SUM(G104:G107)</f>
        <v>3209393</v>
      </c>
      <c r="H108" s="109">
        <f>SUM(H104:H107)</f>
        <v>1508393</v>
      </c>
      <c r="I108" s="110"/>
      <c r="J108" s="115">
        <v>1701000</v>
      </c>
      <c r="K108" s="109"/>
      <c r="L108" s="112"/>
    </row>
    <row r="109" spans="1:12" ht="26.25" customHeight="1" thickBot="1" x14ac:dyDescent="0.25">
      <c r="A109" s="248" t="s">
        <v>88</v>
      </c>
      <c r="B109" s="249"/>
      <c r="C109" s="249"/>
      <c r="D109" s="249"/>
      <c r="E109" s="250"/>
      <c r="F109" s="24">
        <f>SUM(F108)</f>
        <v>6707143</v>
      </c>
      <c r="G109" s="24">
        <f>SUM(G108)</f>
        <v>3209393</v>
      </c>
      <c r="H109" s="24">
        <f>SUM(H108)</f>
        <v>1508393</v>
      </c>
      <c r="I109" s="34"/>
      <c r="J109" s="33">
        <v>1701000</v>
      </c>
      <c r="K109" s="24"/>
      <c r="L109" s="26"/>
    </row>
    <row r="110" spans="1:12" ht="21.75" customHeight="1" thickBot="1" x14ac:dyDescent="0.25">
      <c r="A110" s="231" t="s">
        <v>34</v>
      </c>
      <c r="B110" s="232"/>
      <c r="C110" s="232"/>
      <c r="D110" s="232"/>
      <c r="E110" s="232"/>
      <c r="F110" s="11">
        <f>SUM(F53,F56,F62,F69,F71,F85,F97,F103,F109)</f>
        <v>166018353.80999997</v>
      </c>
      <c r="G110" s="11">
        <f>SUM(G53,G56,G62,G69,G71,G85,G97,G103,G109)</f>
        <v>53366948.969999999</v>
      </c>
      <c r="H110" s="11">
        <f>SUM(H53,H56,H62,H69,H71,H85,H97,H103,H109)</f>
        <v>24719250</v>
      </c>
      <c r="I110" s="11"/>
      <c r="J110" s="70">
        <f>SUM(J53,J56,J62,J69,J71,J85,J97,J109)</f>
        <v>28647698.969999999</v>
      </c>
      <c r="K110" s="11"/>
      <c r="L110" s="32"/>
    </row>
    <row r="111" spans="1:12" ht="11.25" customHeight="1" x14ac:dyDescent="0.2">
      <c r="A111" s="19"/>
      <c r="B111" s="19"/>
      <c r="C111" s="19"/>
      <c r="D111" s="19"/>
      <c r="E111" s="15"/>
      <c r="F111" s="20"/>
      <c r="G111" s="20"/>
      <c r="H111" s="20"/>
      <c r="I111" s="20"/>
      <c r="J111" s="22"/>
      <c r="K111" s="20"/>
      <c r="L111" s="19"/>
    </row>
    <row r="112" spans="1:12" ht="4.5" customHeight="1" x14ac:dyDescent="0.2">
      <c r="A112" s="281"/>
      <c r="B112" s="281"/>
      <c r="C112" s="281"/>
      <c r="D112" s="281"/>
      <c r="E112" s="281"/>
      <c r="F112" s="281"/>
      <c r="G112" s="281"/>
      <c r="H112" s="281"/>
      <c r="I112" s="281"/>
      <c r="J112" s="281"/>
      <c r="K112" s="37"/>
      <c r="L112" s="37"/>
    </row>
    <row r="113" spans="1:12" ht="5.25" customHeight="1" x14ac:dyDescent="0.2">
      <c r="A113" s="19"/>
      <c r="B113" s="19"/>
      <c r="C113" s="19"/>
      <c r="D113" s="19"/>
      <c r="E113" s="15"/>
      <c r="F113" s="20"/>
      <c r="G113" s="20"/>
      <c r="H113" s="20"/>
      <c r="I113" s="21"/>
      <c r="J113" s="22"/>
      <c r="K113" s="20"/>
      <c r="L113" s="19"/>
    </row>
    <row r="114" spans="1:12" hidden="1" x14ac:dyDescent="0.2"/>
    <row r="115" spans="1:12" ht="19.5" customHeight="1" x14ac:dyDescent="0.2">
      <c r="A115" s="1" t="s">
        <v>15</v>
      </c>
    </row>
    <row r="116" spans="1:12" x14ac:dyDescent="0.2">
      <c r="A116" s="1" t="s">
        <v>154</v>
      </c>
    </row>
    <row r="117" spans="1:12" x14ac:dyDescent="0.2">
      <c r="A117" s="1" t="s">
        <v>14</v>
      </c>
    </row>
    <row r="118" spans="1:12" x14ac:dyDescent="0.2">
      <c r="A118" s="262" t="s">
        <v>134</v>
      </c>
      <c r="B118" s="262"/>
      <c r="C118" s="262"/>
      <c r="D118" s="262"/>
      <c r="E118" s="262"/>
      <c r="F118" s="262"/>
      <c r="G118" s="262"/>
    </row>
    <row r="119" spans="1:12" x14ac:dyDescent="0.2">
      <c r="A119" s="262" t="s">
        <v>90</v>
      </c>
      <c r="B119" s="262"/>
      <c r="C119" s="262"/>
      <c r="D119" s="262"/>
      <c r="E119" s="262"/>
      <c r="F119" s="262"/>
      <c r="G119" s="262"/>
    </row>
    <row r="120" spans="1:12" x14ac:dyDescent="0.2">
      <c r="A120" s="1" t="s">
        <v>77</v>
      </c>
    </row>
    <row r="121" spans="1:12" ht="16.5" customHeight="1" x14ac:dyDescent="0.2"/>
    <row r="122" spans="1:12" x14ac:dyDescent="0.2">
      <c r="A122" s="8" t="s">
        <v>26</v>
      </c>
    </row>
  </sheetData>
  <mergeCells count="151"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L1"/>
    <mergeCell ref="A3:A7"/>
    <mergeCell ref="B3:B7"/>
    <mergeCell ref="C3:C7"/>
    <mergeCell ref="E3:E7"/>
    <mergeCell ref="L3:L7"/>
    <mergeCell ref="K5:K7"/>
    <mergeCell ref="I5:I7"/>
    <mergeCell ref="G4:G7"/>
    <mergeCell ref="J5:J7"/>
    <mergeCell ref="H4:K4"/>
    <mergeCell ref="D3:D7"/>
    <mergeCell ref="G3:K3"/>
    <mergeCell ref="F3:F7"/>
    <mergeCell ref="H5:H7"/>
    <mergeCell ref="I25:I26"/>
    <mergeCell ref="A58:E58"/>
    <mergeCell ref="A110:E110"/>
    <mergeCell ref="H16:H17"/>
    <mergeCell ref="A119:G119"/>
    <mergeCell ref="A100:E100"/>
    <mergeCell ref="A103:E103"/>
    <mergeCell ref="A108:E108"/>
    <mergeCell ref="A56:E56"/>
    <mergeCell ref="A48:E48"/>
    <mergeCell ref="A109:E109"/>
    <mergeCell ref="A97:E97"/>
    <mergeCell ref="A52:E52"/>
    <mergeCell ref="A84:E84"/>
    <mergeCell ref="A53:E53"/>
    <mergeCell ref="A112:J112"/>
    <mergeCell ref="A96:E96"/>
    <mergeCell ref="A61:E61"/>
    <mergeCell ref="G105:G106"/>
    <mergeCell ref="H105:H106"/>
    <mergeCell ref="A18:A19"/>
    <mergeCell ref="B18:B19"/>
    <mergeCell ref="C18:C19"/>
    <mergeCell ref="D18:D19"/>
    <mergeCell ref="A118:G118"/>
    <mergeCell ref="A14:A15"/>
    <mergeCell ref="B14:B15"/>
    <mergeCell ref="C14:C15"/>
    <mergeCell ref="G30:G31"/>
    <mergeCell ref="A16:A17"/>
    <mergeCell ref="B16:B17"/>
    <mergeCell ref="C16:C17"/>
    <mergeCell ref="D16:D17"/>
    <mergeCell ref="E16:E17"/>
    <mergeCell ref="F16:F17"/>
    <mergeCell ref="G16:G17"/>
    <mergeCell ref="B30:B31"/>
    <mergeCell ref="C30:C31"/>
    <mergeCell ref="D30:D31"/>
    <mergeCell ref="E30:E31"/>
    <mergeCell ref="F30:F31"/>
    <mergeCell ref="A105:A106"/>
    <mergeCell ref="B105:B106"/>
    <mergeCell ref="C105:C106"/>
    <mergeCell ref="D105:D106"/>
    <mergeCell ref="E105:E106"/>
    <mergeCell ref="A55:E55"/>
    <mergeCell ref="E44:E45"/>
    <mergeCell ref="I16:I17"/>
    <mergeCell ref="I18:I19"/>
    <mergeCell ref="K18:K19"/>
    <mergeCell ref="L18:L19"/>
    <mergeCell ref="D14:D15"/>
    <mergeCell ref="E14:E15"/>
    <mergeCell ref="F14:F15"/>
    <mergeCell ref="G14:G15"/>
    <mergeCell ref="H14:H15"/>
    <mergeCell ref="G18:G19"/>
    <mergeCell ref="H18:H19"/>
    <mergeCell ref="L16:L17"/>
    <mergeCell ref="K14:K15"/>
    <mergeCell ref="I14:I15"/>
    <mergeCell ref="L14:L15"/>
    <mergeCell ref="J18:J19"/>
    <mergeCell ref="E18:E19"/>
    <mergeCell ref="F18:F19"/>
    <mergeCell ref="B44:B45"/>
    <mergeCell ref="C44:C45"/>
    <mergeCell ref="A62:E62"/>
    <mergeCell ref="A82:E82"/>
    <mergeCell ref="A94:E94"/>
    <mergeCell ref="A77:A78"/>
    <mergeCell ref="H23:H24"/>
    <mergeCell ref="A25:A26"/>
    <mergeCell ref="B25:B26"/>
    <mergeCell ref="C25:C26"/>
    <mergeCell ref="D25:D26"/>
    <mergeCell ref="E25:E26"/>
    <mergeCell ref="F25:F26"/>
    <mergeCell ref="G25:G26"/>
    <mergeCell ref="D23:D24"/>
    <mergeCell ref="F105:F106"/>
    <mergeCell ref="B77:B78"/>
    <mergeCell ref="C77:C78"/>
    <mergeCell ref="D77:D78"/>
    <mergeCell ref="E77:E78"/>
    <mergeCell ref="F77:F78"/>
    <mergeCell ref="A102:E102"/>
    <mergeCell ref="A85:E85"/>
    <mergeCell ref="A68:E68"/>
    <mergeCell ref="L12:L13"/>
    <mergeCell ref="H30:H31"/>
    <mergeCell ref="K30:K31"/>
    <mergeCell ref="L30:L31"/>
    <mergeCell ref="A65:E65"/>
    <mergeCell ref="A69:E69"/>
    <mergeCell ref="A71:E71"/>
    <mergeCell ref="A72:E72"/>
    <mergeCell ref="K25:K26"/>
    <mergeCell ref="H25:H26"/>
    <mergeCell ref="I23:I24"/>
    <mergeCell ref="K23:K24"/>
    <mergeCell ref="L23:L24"/>
    <mergeCell ref="L25:L26"/>
    <mergeCell ref="A23:A24"/>
    <mergeCell ref="B23:B24"/>
    <mergeCell ref="C23:C24"/>
    <mergeCell ref="F44:F45"/>
    <mergeCell ref="E23:E24"/>
    <mergeCell ref="F23:F24"/>
    <mergeCell ref="G23:G24"/>
    <mergeCell ref="D44:D45"/>
    <mergeCell ref="A30:A31"/>
    <mergeCell ref="A44:A45"/>
    <mergeCell ref="I105:I106"/>
    <mergeCell ref="K105:K106"/>
    <mergeCell ref="L105:L106"/>
    <mergeCell ref="G44:G45"/>
    <mergeCell ref="H44:H45"/>
    <mergeCell ref="I44:I45"/>
    <mergeCell ref="K44:K45"/>
    <mergeCell ref="L44:L45"/>
    <mergeCell ref="L77:L78"/>
    <mergeCell ref="G77:G78"/>
    <mergeCell ref="H77:H78"/>
    <mergeCell ref="I77:I78"/>
    <mergeCell ref="K77:K78"/>
  </mergeCells>
  <phoneticPr fontId="9" type="noConversion"/>
  <printOptions horizontalCentered="1"/>
  <pageMargins left="0.51181102362204722" right="0.39370078740157483" top="1.1811023622047245" bottom="0.78740157480314965" header="0.51181102362204722" footer="0.51181102362204722"/>
  <pageSetup paperSize="9" scale="75" firstPageNumber="59" fitToHeight="4" orientation="landscape" r:id="rId1"/>
  <headerFooter alignWithMargins="0">
    <oddHeader xml:space="preserve">&amp;RZałącznik Nr 4
                         do UCHWAŁY Nr 
RADY POWIATU W RADOMIU
z dnia
Zmiany do Tabeli Nr 4 do UCHWAŁY BUDŻETOWEJ NR 268/XXVI/2020 z dnia 28 grudnia 2020 roku                                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Nr 4</vt:lpstr>
      <vt:lpstr>'Tabela Nr 4'!Tytuły_wydruku</vt:lpstr>
    </vt:vector>
  </TitlesOfParts>
  <Company>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Użytkownik systemu Windows</cp:lastModifiedBy>
  <cp:lastPrinted>2021-10-06T12:43:51Z</cp:lastPrinted>
  <dcterms:created xsi:type="dcterms:W3CDTF">1998-12-09T13:02:10Z</dcterms:created>
  <dcterms:modified xsi:type="dcterms:W3CDTF">2021-10-08T10:31:56Z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-1994778144</vt:i4>
  </property>
  <property fmtid="{D5CDD505-2E9C-101B-9397-08002B2CF9AE}" pid="3" name="_EmailSubject">
    <vt:lpwstr/>
  </property>
  <property fmtid="{D5CDD505-2E9C-101B-9397-08002B2CF9AE}" pid="4" name="_AuthorEmail">
    <vt:lpwstr>prezes@bydgoszcz.rio.gov.pl</vt:lpwstr>
  </property>
  <property fmtid="{D5CDD505-2E9C-101B-9397-08002B2CF9AE}" pid="5" name="_AuthorEmailDisplayName">
    <vt:lpwstr>Prezes</vt:lpwstr>
  </property>
  <property fmtid="{D5CDD505-2E9C-101B-9397-08002B2CF9AE}" pid="6" name="_ReviewingToolsShownOnce">
    <vt:lpwstr/>
  </property>
</Properties>
</file>