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2120" windowHeight="6525"/>
  </bookViews>
  <sheets>
    <sheet name="Załącznik nr 3" sheetId="24" r:id="rId1"/>
  </sheets>
  <definedNames>
    <definedName name="_xlnm.Print_Titles" localSheetId="0">'Załącznik nr 3'!$3:$5</definedName>
  </definedNames>
  <calcPr calcId="145621"/>
</workbook>
</file>

<file path=xl/calcChain.xml><?xml version="1.0" encoding="utf-8"?>
<calcChain xmlns="http://schemas.openxmlformats.org/spreadsheetml/2006/main">
  <c r="G14" i="24" l="1"/>
  <c r="G71" i="24" l="1"/>
  <c r="G24" i="24" l="1"/>
  <c r="G17" i="24"/>
  <c r="G58" i="24"/>
  <c r="E43" i="24"/>
  <c r="G43" i="24"/>
  <c r="G11" i="24"/>
  <c r="E36" i="24"/>
  <c r="E8" i="24" s="1"/>
  <c r="E6" i="24" s="1"/>
  <c r="G37" i="24"/>
  <c r="G36" i="24" s="1"/>
  <c r="G50" i="24"/>
  <c r="G47" i="24" s="1"/>
  <c r="G65" i="24"/>
  <c r="G33" i="24"/>
  <c r="E62" i="24"/>
  <c r="E55" i="24" s="1"/>
  <c r="E53" i="24" s="1"/>
  <c r="G55" i="24" l="1"/>
  <c r="G53" i="24" s="1"/>
  <c r="G8" i="24"/>
  <c r="G23" i="24"/>
  <c r="E73" i="24"/>
  <c r="G6" i="24" l="1"/>
  <c r="G73" i="24" s="1"/>
</calcChain>
</file>

<file path=xl/sharedStrings.xml><?xml version="1.0" encoding="utf-8"?>
<sst xmlns="http://schemas.openxmlformats.org/spreadsheetml/2006/main" count="63" uniqueCount="53">
  <si>
    <t>Dział</t>
  </si>
  <si>
    <t>Rozdział</t>
  </si>
  <si>
    <t>Nazwa zadania</t>
  </si>
  <si>
    <t>Ogółem</t>
  </si>
  <si>
    <t>Treść</t>
  </si>
  <si>
    <t>§</t>
  </si>
  <si>
    <t>Kwota dotacji /w zł./</t>
  </si>
  <si>
    <t>podmiotowej</t>
  </si>
  <si>
    <t>przedmiotowej</t>
  </si>
  <si>
    <t>celowej</t>
  </si>
  <si>
    <t>Jednostki sektora finansów publicznych</t>
  </si>
  <si>
    <t>Nazwa jednostki</t>
  </si>
  <si>
    <t>Jednostki nienależące do sektora finansów publicznych</t>
  </si>
  <si>
    <t>Wydatki bieżące</t>
  </si>
  <si>
    <t>Samorząd Województwa Mazowieckiego</t>
  </si>
  <si>
    <t>SPZZOZ - Szpital w Iłży</t>
  </si>
  <si>
    <t>SPZZOZ w Pionkach</t>
  </si>
  <si>
    <t>Gmina Miasta Radomia</t>
  </si>
  <si>
    <t>Powiat Lipski</t>
  </si>
  <si>
    <t>Powiat Szydłowiecki</t>
  </si>
  <si>
    <t>Powiat Kozienicki</t>
  </si>
  <si>
    <t>Powiat Warszawski Zachodni</t>
  </si>
  <si>
    <t xml:space="preserve">Gmina i Miasto Iłża </t>
  </si>
  <si>
    <t>Miasto Pionki</t>
  </si>
  <si>
    <t>Gmina Przytyk</t>
  </si>
  <si>
    <t>Wydatki majątkowe</t>
  </si>
  <si>
    <t>wspieranie zadań w zakresie kultury zlecanych do realizacji organizacjom pozarządowym</t>
  </si>
  <si>
    <t>wspieranie zadań w zakresie kultury fizycznej zlecanych do realizacji organizacjom pozarządowym</t>
  </si>
  <si>
    <t>Powiat Dębicki</t>
  </si>
  <si>
    <t>przeciwdziałanie przemocy w rodzinie poprzez promowanie zdrowego stylu życia wolnego od alkoholu i narkomanii</t>
  </si>
  <si>
    <t>powierzenie prowadzenia punktów nieodpłatnej pomocy prawnej organizacji pozarządowej</t>
  </si>
  <si>
    <t>organizacja grup wsparcia dla rodzin zastępczych</t>
  </si>
  <si>
    <t>zapewnienie opieki i wychowania dzieciom przez organizowanie i prowadzenie placówki opiekuńczo-wychowawczej</t>
  </si>
  <si>
    <t>przeciwdziałanie przemocy w rodzinie poprzez realizację programu służącego działaniom profilaktycznym</t>
  </si>
  <si>
    <t>Powiat Przysuski</t>
  </si>
  <si>
    <t>Powiat Ostrowiecki</t>
  </si>
  <si>
    <t>Powiat Pruszkowski</t>
  </si>
  <si>
    <t>wspieranie i promowanie działań na rzecz zdrowia psychicznego mieszkańców Powiatu Radomskiego</t>
  </si>
  <si>
    <t>wspieranie i promowanie działań na rzecz rodziny, macierzyństwa, rodzicielstwa, upowszechnianie i ochrona praw dziecka</t>
  </si>
  <si>
    <t>Gmina Jedlnia Letnisko</t>
  </si>
  <si>
    <t>Dotacje udzielane w 2021 roku z budżetu podmiotom należącym i nienależącym do sektora finansów publicznych</t>
  </si>
  <si>
    <t>Gmina Miasta Pionki</t>
  </si>
  <si>
    <t>Komenda Miejska Policji w Radomiu</t>
  </si>
  <si>
    <t>Gmina Skaryszew</t>
  </si>
  <si>
    <t>dofinansowanie działalności Warsztatu Terapii Zajęciowej w Młodocinie Większym                (z powiatu radomskiego - 18.312, powiatu szydłowieckiego - 4.821, Gminy Wolanów - 30.134, Gminy Zakrzew - 7.000, )</t>
  </si>
  <si>
    <t>Powiat Białobrzeski</t>
  </si>
  <si>
    <t>Powiatowy Instytut Kultury</t>
  </si>
  <si>
    <t>dofinansowanie działalności Warsztatu Terapii Zajęciowej w Jedlance Starej                      Gmina Iłża (z powiatu radomskiego - 51.374, Gminy Miasta Iłża - 33.000, Gminy Skaryszew - 20.000)</t>
  </si>
  <si>
    <t>Komenda Miejska Państwowej Straży Pożarnej w Radomiu</t>
  </si>
  <si>
    <t>zapewnienie pomocy matkom z małoletnimi dziećmi i kobietom w ciąży będącym w sytuacji kryzysowej</t>
  </si>
  <si>
    <t>Powiat Skarżyski</t>
  </si>
  <si>
    <t>Powiat Zwoleński</t>
  </si>
  <si>
    <t>budowa Hospicjum stacjonarnego - GOŚCINIEC KRÓLOWEJ APOSTOŁÓW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</si>
</sst>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5" x14ac:knownFonts="1">
    <font>
      <sz val="10"/>
      <name val="Arial CE"/>
      <charset val="238"/>
    </font>
    <font>
      <sz val="10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i/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0"/>
      <color theme="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2" fillId="0" borderId="0" xfId="0" applyFont="1"/>
    <xf numFmtId="0" fontId="5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43" fontId="5" fillId="0" borderId="2" xfId="1" applyFont="1" applyBorder="1" applyAlignment="1">
      <alignment horizontal="center" vertical="center"/>
    </xf>
    <xf numFmtId="43" fontId="7" fillId="0" borderId="8" xfId="0" applyNumberFormat="1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43" fontId="5" fillId="0" borderId="2" xfId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3" fontId="7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0" fillId="0" borderId="2" xfId="0" applyBorder="1"/>
    <xf numFmtId="43" fontId="7" fillId="0" borderId="15" xfId="0" applyNumberFormat="1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43" fontId="7" fillId="0" borderId="19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43" fontId="5" fillId="0" borderId="20" xfId="1" applyFont="1" applyBorder="1" applyAlignment="1">
      <alignment horizontal="center" vertical="center"/>
    </xf>
    <xf numFmtId="43" fontId="7" fillId="0" borderId="2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/>
    </xf>
    <xf numFmtId="43" fontId="11" fillId="0" borderId="7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43" fontId="5" fillId="0" borderId="20" xfId="1" applyFont="1" applyBorder="1" applyAlignment="1">
      <alignment vertical="center"/>
    </xf>
    <xf numFmtId="43" fontId="5" fillId="0" borderId="24" xfId="1" applyFont="1" applyBorder="1" applyAlignment="1">
      <alignment vertical="center"/>
    </xf>
    <xf numFmtId="43" fontId="3" fillId="0" borderId="2" xfId="1" applyFont="1" applyBorder="1" applyAlignment="1">
      <alignment horizontal="center" vertical="center"/>
    </xf>
    <xf numFmtId="43" fontId="10" fillId="0" borderId="19" xfId="1" applyFont="1" applyBorder="1" applyAlignment="1">
      <alignment vertical="center"/>
    </xf>
    <xf numFmtId="43" fontId="7" fillId="0" borderId="2" xfId="1" applyFont="1" applyBorder="1" applyAlignment="1">
      <alignment horizontal="center" vertical="center"/>
    </xf>
    <xf numFmtId="43" fontId="7" fillId="0" borderId="2" xfId="1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3" fontId="10" fillId="0" borderId="21" xfId="1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3" fontId="7" fillId="0" borderId="27" xfId="0" applyNumberFormat="1" applyFont="1" applyBorder="1" applyAlignment="1">
      <alignment horizontal="center" vertical="center"/>
    </xf>
    <xf numFmtId="43" fontId="7" fillId="0" borderId="2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center" wrapText="1"/>
    </xf>
    <xf numFmtId="0" fontId="5" fillId="0" borderId="23" xfId="0" applyFont="1" applyBorder="1" applyAlignment="1">
      <alignment vertical="center"/>
    </xf>
    <xf numFmtId="0" fontId="5" fillId="0" borderId="22" xfId="0" applyFont="1" applyBorder="1" applyAlignment="1">
      <alignment horizontal="left" vertical="center" wrapText="1"/>
    </xf>
    <xf numFmtId="43" fontId="5" fillId="0" borderId="22" xfId="1" applyFont="1" applyBorder="1" applyAlignment="1">
      <alignment horizontal="center" vertical="center"/>
    </xf>
    <xf numFmtId="43" fontId="5" fillId="0" borderId="22" xfId="1" applyFont="1" applyBorder="1" applyAlignment="1">
      <alignment vertical="center"/>
    </xf>
    <xf numFmtId="43" fontId="5" fillId="0" borderId="28" xfId="1" applyFont="1" applyBorder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43" fontId="5" fillId="0" borderId="7" xfId="1" applyFont="1" applyBorder="1" applyAlignment="1">
      <alignment horizontal="center" vertical="center"/>
    </xf>
    <xf numFmtId="43" fontId="5" fillId="0" borderId="7" xfId="1" applyFont="1" applyBorder="1" applyAlignment="1">
      <alignment vertical="center"/>
    </xf>
    <xf numFmtId="43" fontId="5" fillId="0" borderId="21" xfId="1" applyFont="1" applyBorder="1" applyAlignment="1">
      <alignment vertical="center"/>
    </xf>
    <xf numFmtId="43" fontId="7" fillId="0" borderId="29" xfId="0" applyNumberFormat="1" applyFont="1" applyBorder="1" applyAlignment="1">
      <alignment horizontal="center" vertical="center"/>
    </xf>
    <xf numFmtId="43" fontId="7" fillId="0" borderId="19" xfId="1" applyFont="1" applyBorder="1" applyAlignment="1">
      <alignment vertical="center"/>
    </xf>
    <xf numFmtId="43" fontId="3" fillId="0" borderId="20" xfId="1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0" fontId="0" fillId="0" borderId="22" xfId="0" applyBorder="1"/>
    <xf numFmtId="0" fontId="5" fillId="0" borderId="2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43" fontId="9" fillId="0" borderId="22" xfId="1" applyFont="1" applyBorder="1" applyAlignment="1">
      <alignment vertical="center"/>
    </xf>
    <xf numFmtId="43" fontId="7" fillId="0" borderId="28" xfId="1" applyFont="1" applyBorder="1" applyAlignment="1">
      <alignment vertical="center"/>
    </xf>
    <xf numFmtId="43" fontId="7" fillId="0" borderId="8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left" vertical="center" wrapText="1"/>
    </xf>
    <xf numFmtId="43" fontId="0" fillId="0" borderId="0" xfId="0" applyNumberFormat="1"/>
    <xf numFmtId="43" fontId="9" fillId="0" borderId="24" xfId="1" applyFont="1" applyBorder="1" applyAlignment="1">
      <alignment vertical="center"/>
    </xf>
    <xf numFmtId="0" fontId="0" fillId="0" borderId="2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43" fontId="12" fillId="0" borderId="8" xfId="0" applyNumberFormat="1" applyFont="1" applyBorder="1" applyAlignment="1">
      <alignment vertical="center"/>
    </xf>
    <xf numFmtId="0" fontId="13" fillId="0" borderId="8" xfId="0" applyFont="1" applyBorder="1"/>
    <xf numFmtId="43" fontId="12" fillId="0" borderId="12" xfId="0" applyNumberFormat="1" applyFont="1" applyBorder="1" applyAlignment="1">
      <alignment vertical="center"/>
    </xf>
    <xf numFmtId="43" fontId="7" fillId="0" borderId="18" xfId="0" applyNumberFormat="1" applyFont="1" applyBorder="1" applyAlignment="1">
      <alignment horizontal="center" vertical="center"/>
    </xf>
    <xf numFmtId="43" fontId="11" fillId="0" borderId="22" xfId="0" applyNumberFormat="1" applyFont="1" applyBorder="1" applyAlignment="1">
      <alignment horizontal="center" vertical="center"/>
    </xf>
    <xf numFmtId="43" fontId="0" fillId="0" borderId="28" xfId="0" applyNumberFormat="1" applyFont="1" applyBorder="1" applyAlignment="1">
      <alignment horizontal="center" vertical="center"/>
    </xf>
    <xf numFmtId="43" fontId="7" fillId="0" borderId="7" xfId="0" applyNumberFormat="1" applyFont="1" applyBorder="1" applyAlignment="1">
      <alignment horizontal="center" vertical="center"/>
    </xf>
    <xf numFmtId="43" fontId="9" fillId="0" borderId="19" xfId="1" applyFont="1" applyBorder="1" applyAlignment="1">
      <alignment horizontal="center" vertical="center"/>
    </xf>
    <xf numFmtId="0" fontId="0" fillId="0" borderId="22" xfId="0" applyFont="1" applyBorder="1" applyAlignment="1">
      <alignment horizontal="left" vertical="center" wrapText="1"/>
    </xf>
    <xf numFmtId="43" fontId="9" fillId="0" borderId="24" xfId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43" fontId="2" fillId="0" borderId="2" xfId="1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 wrapText="1"/>
    </xf>
    <xf numFmtId="43" fontId="5" fillId="0" borderId="31" xfId="1" applyFont="1" applyBorder="1" applyAlignment="1">
      <alignment vertical="center"/>
    </xf>
    <xf numFmtId="43" fontId="10" fillId="0" borderId="32" xfId="1" applyFont="1" applyBorder="1" applyAlignment="1">
      <alignment vertical="center"/>
    </xf>
    <xf numFmtId="43" fontId="7" fillId="0" borderId="22" xfId="0" applyNumberFormat="1" applyFont="1" applyBorder="1" applyAlignment="1">
      <alignment horizontal="center" vertical="center"/>
    </xf>
    <xf numFmtId="43" fontId="7" fillId="0" borderId="28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22" xfId="0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43" fontId="7" fillId="0" borderId="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5" fillId="0" borderId="7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43" fontId="10" fillId="0" borderId="7" xfId="1" applyFont="1" applyBorder="1" applyAlignment="1">
      <alignment horizontal="center" vertical="center"/>
    </xf>
    <xf numFmtId="43" fontId="0" fillId="0" borderId="21" xfId="0" applyNumberFormat="1" applyFont="1" applyBorder="1" applyAlignment="1">
      <alignment horizontal="center" vertical="center"/>
    </xf>
    <xf numFmtId="43" fontId="10" fillId="0" borderId="31" xfId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43" fontId="5" fillId="0" borderId="8" xfId="1" applyFont="1" applyBorder="1" applyAlignment="1">
      <alignment horizontal="center" vertical="center"/>
    </xf>
    <xf numFmtId="43" fontId="5" fillId="0" borderId="8" xfId="1" applyFont="1" applyBorder="1" applyAlignment="1">
      <alignment vertical="center"/>
    </xf>
    <xf numFmtId="43" fontId="7" fillId="0" borderId="12" xfId="1" applyFont="1" applyBorder="1" applyAlignment="1">
      <alignment vertical="center"/>
    </xf>
    <xf numFmtId="0" fontId="5" fillId="0" borderId="20" xfId="0" applyFont="1" applyBorder="1" applyAlignment="1">
      <alignment vertical="center" wrapText="1"/>
    </xf>
    <xf numFmtId="0" fontId="0" fillId="0" borderId="20" xfId="0" applyBorder="1"/>
    <xf numFmtId="43" fontId="0" fillId="0" borderId="24" xfId="1" applyFont="1" applyBorder="1" applyAlignment="1">
      <alignment vertical="center"/>
    </xf>
    <xf numFmtId="0" fontId="0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43" fontId="5" fillId="0" borderId="19" xfId="1" applyFont="1" applyBorder="1" applyAlignment="1">
      <alignment vertical="center"/>
    </xf>
    <xf numFmtId="0" fontId="0" fillId="0" borderId="22" xfId="0" applyBorder="1" applyAlignment="1">
      <alignment horizontal="left" vertical="center" wrapText="1"/>
    </xf>
    <xf numFmtId="43" fontId="9" fillId="0" borderId="28" xfId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3" fontId="14" fillId="0" borderId="28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43" fontId="7" fillId="0" borderId="39" xfId="0" applyNumberFormat="1" applyFont="1" applyBorder="1" applyAlignment="1">
      <alignment horizontal="center" vertical="center"/>
    </xf>
    <xf numFmtId="43" fontId="7" fillId="0" borderId="44" xfId="0" applyNumberFormat="1" applyFont="1" applyBorder="1" applyAlignment="1">
      <alignment horizontal="center" vertical="center"/>
    </xf>
    <xf numFmtId="43" fontId="9" fillId="0" borderId="8" xfId="1" applyFont="1" applyBorder="1" applyAlignment="1">
      <alignment vertical="center"/>
    </xf>
    <xf numFmtId="0" fontId="0" fillId="0" borderId="8" xfId="0" applyBorder="1"/>
    <xf numFmtId="0" fontId="1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0" fillId="0" borderId="46" xfId="0" applyFont="1" applyBorder="1" applyAlignment="1">
      <alignment horizontal="left" vertical="center"/>
    </xf>
    <xf numFmtId="43" fontId="7" fillId="0" borderId="46" xfId="0" applyNumberFormat="1" applyFont="1" applyBorder="1" applyAlignment="1">
      <alignment horizontal="center" vertical="center"/>
    </xf>
    <xf numFmtId="43" fontId="7" fillId="0" borderId="47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1" xfId="0" applyFont="1" applyBorder="1" applyAlignment="1">
      <alignment horizontal="left" vertical="center" wrapText="1"/>
    </xf>
    <xf numFmtId="43" fontId="9" fillId="0" borderId="32" xfId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43" fontId="5" fillId="0" borderId="18" xfId="1" applyFont="1" applyBorder="1" applyAlignment="1">
      <alignment vertical="center"/>
    </xf>
    <xf numFmtId="0" fontId="0" fillId="0" borderId="18" xfId="0" applyBorder="1"/>
    <xf numFmtId="43" fontId="7" fillId="0" borderId="29" xfId="1" applyFont="1" applyBorder="1" applyAlignment="1">
      <alignment vertical="center"/>
    </xf>
    <xf numFmtId="43" fontId="5" fillId="0" borderId="31" xfId="1" applyFont="1" applyBorder="1" applyAlignment="1">
      <alignment horizontal="center" vertical="center"/>
    </xf>
    <xf numFmtId="43" fontId="7" fillId="0" borderId="32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0" borderId="18" xfId="0" applyFont="1" applyBorder="1" applyAlignment="1">
      <alignment horizontal="left" vertical="center" wrapText="1"/>
    </xf>
    <xf numFmtId="43" fontId="5" fillId="0" borderId="18" xfId="1" applyFont="1" applyBorder="1" applyAlignment="1">
      <alignment horizontal="center" vertical="center"/>
    </xf>
    <xf numFmtId="43" fontId="10" fillId="0" borderId="29" xfId="1" applyFont="1" applyBorder="1" applyAlignment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 wrapText="1"/>
    </xf>
    <xf numFmtId="43" fontId="5" fillId="0" borderId="48" xfId="1" applyFont="1" applyBorder="1" applyAlignment="1">
      <alignment horizontal="center" vertical="center"/>
    </xf>
    <xf numFmtId="43" fontId="5" fillId="0" borderId="48" xfId="1" applyFont="1" applyBorder="1" applyAlignment="1">
      <alignment vertical="center"/>
    </xf>
    <xf numFmtId="43" fontId="5" fillId="0" borderId="49" xfId="1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43" fontId="5" fillId="0" borderId="29" xfId="1" applyFont="1" applyBorder="1" applyAlignment="1">
      <alignment vertical="center"/>
    </xf>
    <xf numFmtId="0" fontId="5" fillId="0" borderId="48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A35" workbookViewId="0">
      <selection activeCell="D45" sqref="D45"/>
    </sheetView>
  </sheetViews>
  <sheetFormatPr defaultRowHeight="12.75" x14ac:dyDescent="0.2"/>
  <cols>
    <col min="1" max="1" width="5.5703125" bestFit="1" customWidth="1"/>
    <col min="2" max="2" width="8.85546875" bestFit="1" customWidth="1"/>
    <col min="3" max="3" width="5" customWidth="1"/>
    <col min="4" max="4" width="70.7109375" customWidth="1"/>
    <col min="5" max="5" width="15.140625" bestFit="1" customWidth="1"/>
    <col min="6" max="6" width="16" bestFit="1" customWidth="1"/>
    <col min="7" max="7" width="18.140625" bestFit="1" customWidth="1"/>
  </cols>
  <sheetData>
    <row r="1" spans="1:7" ht="33.75" customHeight="1" x14ac:dyDescent="0.2">
      <c r="A1" s="166" t="s">
        <v>40</v>
      </c>
      <c r="B1" s="166"/>
      <c r="C1" s="166"/>
      <c r="D1" s="166"/>
      <c r="E1" s="166"/>
      <c r="F1" s="166"/>
      <c r="G1" s="166"/>
    </row>
    <row r="2" spans="1:7" ht="4.5" customHeight="1" thickBot="1" x14ac:dyDescent="0.25">
      <c r="D2" s="1"/>
      <c r="E2" s="2"/>
    </row>
    <row r="3" spans="1:7" ht="15" customHeight="1" x14ac:dyDescent="0.2">
      <c r="A3" s="167" t="s">
        <v>0</v>
      </c>
      <c r="B3" s="169" t="s">
        <v>1</v>
      </c>
      <c r="C3" s="169" t="s">
        <v>5</v>
      </c>
      <c r="D3" s="169" t="s">
        <v>4</v>
      </c>
      <c r="E3" s="171" t="s">
        <v>6</v>
      </c>
      <c r="F3" s="172"/>
      <c r="G3" s="173"/>
    </row>
    <row r="4" spans="1:7" ht="17.25" customHeight="1" x14ac:dyDescent="0.2">
      <c r="A4" s="168"/>
      <c r="B4" s="170"/>
      <c r="C4" s="170"/>
      <c r="D4" s="170"/>
      <c r="E4" s="3" t="s">
        <v>7</v>
      </c>
      <c r="F4" s="3" t="s">
        <v>8</v>
      </c>
      <c r="G4" s="18" t="s">
        <v>9</v>
      </c>
    </row>
    <row r="5" spans="1:7" s="6" customFormat="1" ht="9" thickBot="1" x14ac:dyDescent="0.2">
      <c r="A5" s="9">
        <v>1</v>
      </c>
      <c r="B5" s="10">
        <v>2</v>
      </c>
      <c r="C5" s="10">
        <v>3</v>
      </c>
      <c r="D5" s="10">
        <v>4</v>
      </c>
      <c r="E5" s="25">
        <v>5</v>
      </c>
      <c r="F5" s="24">
        <v>6</v>
      </c>
      <c r="G5" s="19">
        <v>7</v>
      </c>
    </row>
    <row r="6" spans="1:7" s="6" customFormat="1" ht="22.5" customHeight="1" thickBot="1" x14ac:dyDescent="0.2">
      <c r="A6" s="159" t="s">
        <v>10</v>
      </c>
      <c r="B6" s="160"/>
      <c r="C6" s="160"/>
      <c r="D6" s="160"/>
      <c r="E6" s="15">
        <f>SUM(E8)</f>
        <v>480000</v>
      </c>
      <c r="F6" s="13"/>
      <c r="G6" s="23">
        <f>SUM(G8,G47)</f>
        <v>29974762.190000001</v>
      </c>
    </row>
    <row r="7" spans="1:7" s="6" customFormat="1" ht="23.25" customHeight="1" thickBot="1" x14ac:dyDescent="0.2">
      <c r="A7" s="21"/>
      <c r="B7" s="22"/>
      <c r="C7" s="22"/>
      <c r="D7" s="17" t="s">
        <v>11</v>
      </c>
      <c r="E7" s="22"/>
      <c r="F7" s="22"/>
      <c r="G7" s="23"/>
    </row>
    <row r="8" spans="1:7" s="6" customFormat="1" ht="23.25" customHeight="1" x14ac:dyDescent="0.15">
      <c r="A8" s="53"/>
      <c r="B8" s="54"/>
      <c r="C8" s="54"/>
      <c r="D8" s="55" t="s">
        <v>13</v>
      </c>
      <c r="E8" s="57">
        <f>SUM(E36)</f>
        <v>480000</v>
      </c>
      <c r="F8" s="54"/>
      <c r="G8" s="56">
        <f>SUM(G9,G10,G11,G14,G17,G23,G36)</f>
        <v>1441224</v>
      </c>
    </row>
    <row r="9" spans="1:7" s="6" customFormat="1" ht="23.25" customHeight="1" x14ac:dyDescent="0.15">
      <c r="A9" s="174">
        <v>600</v>
      </c>
      <c r="B9" s="175">
        <v>60004</v>
      </c>
      <c r="C9" s="175">
        <v>2320</v>
      </c>
      <c r="D9" s="176" t="s">
        <v>51</v>
      </c>
      <c r="E9" s="177"/>
      <c r="F9" s="175"/>
      <c r="G9" s="178">
        <v>4400</v>
      </c>
    </row>
    <row r="10" spans="1:7" s="6" customFormat="1" ht="21" customHeight="1" x14ac:dyDescent="0.15">
      <c r="A10" s="41">
        <v>750</v>
      </c>
      <c r="B10" s="51">
        <v>75095</v>
      </c>
      <c r="C10" s="51">
        <v>2330</v>
      </c>
      <c r="D10" s="105" t="s">
        <v>14</v>
      </c>
      <c r="E10" s="102"/>
      <c r="F10" s="51"/>
      <c r="G10" s="103">
        <v>12000</v>
      </c>
    </row>
    <row r="11" spans="1:7" s="6" customFormat="1" ht="21.75" customHeight="1" x14ac:dyDescent="0.15">
      <c r="A11" s="8">
        <v>754</v>
      </c>
      <c r="B11" s="4"/>
      <c r="C11" s="4"/>
      <c r="D11" s="107"/>
      <c r="E11" s="108"/>
      <c r="F11" s="4"/>
      <c r="G11" s="31">
        <f>SUM(G12+G13)</f>
        <v>28000</v>
      </c>
    </row>
    <row r="12" spans="1:7" s="6" customFormat="1" ht="21" customHeight="1" x14ac:dyDescent="0.15">
      <c r="A12" s="109"/>
      <c r="B12" s="58">
        <v>75404</v>
      </c>
      <c r="C12" s="58">
        <v>2300</v>
      </c>
      <c r="D12" s="106" t="s">
        <v>42</v>
      </c>
      <c r="E12" s="91"/>
      <c r="F12" s="58"/>
      <c r="G12" s="117">
        <v>8000</v>
      </c>
    </row>
    <row r="13" spans="1:7" s="6" customFormat="1" ht="21.75" customHeight="1" x14ac:dyDescent="0.15">
      <c r="A13" s="110"/>
      <c r="B13" s="58">
        <v>75410</v>
      </c>
      <c r="C13" s="58">
        <v>2300</v>
      </c>
      <c r="D13" s="111" t="s">
        <v>48</v>
      </c>
      <c r="E13" s="91"/>
      <c r="F13" s="58"/>
      <c r="G13" s="117">
        <v>20000</v>
      </c>
    </row>
    <row r="14" spans="1:7" s="6" customFormat="1" ht="22.5" customHeight="1" x14ac:dyDescent="0.15">
      <c r="A14" s="11">
        <v>851</v>
      </c>
      <c r="B14" s="129">
        <v>85111</v>
      </c>
      <c r="C14" s="129"/>
      <c r="D14" s="105"/>
      <c r="E14" s="91"/>
      <c r="F14" s="129"/>
      <c r="G14" s="34">
        <f>SUM(G15:G16)</f>
        <v>164600</v>
      </c>
    </row>
    <row r="15" spans="1:7" s="6" customFormat="1" ht="25.5" customHeight="1" x14ac:dyDescent="0.15">
      <c r="A15" s="109"/>
      <c r="B15" s="161"/>
      <c r="C15" s="161">
        <v>2800</v>
      </c>
      <c r="D15" s="111" t="s">
        <v>15</v>
      </c>
      <c r="E15" s="91"/>
      <c r="F15" s="129"/>
      <c r="G15" s="117">
        <v>55260</v>
      </c>
    </row>
    <row r="16" spans="1:7" s="6" customFormat="1" ht="25.5" customHeight="1" x14ac:dyDescent="0.15">
      <c r="A16" s="110"/>
      <c r="B16" s="163"/>
      <c r="C16" s="163"/>
      <c r="D16" s="111" t="s">
        <v>16</v>
      </c>
      <c r="E16" s="91"/>
      <c r="F16" s="144"/>
      <c r="G16" s="117">
        <v>109340</v>
      </c>
    </row>
    <row r="17" spans="1:7" s="6" customFormat="1" ht="24.75" customHeight="1" x14ac:dyDescent="0.15">
      <c r="A17" s="8">
        <v>853</v>
      </c>
      <c r="B17" s="59">
        <v>85311</v>
      </c>
      <c r="C17" s="35"/>
      <c r="D17" s="35"/>
      <c r="E17" s="46"/>
      <c r="F17" s="20"/>
      <c r="G17" s="71">
        <f>SUM(G18:G22)</f>
        <v>168749</v>
      </c>
    </row>
    <row r="18" spans="1:7" s="6" customFormat="1" ht="24.75" customHeight="1" x14ac:dyDescent="0.15">
      <c r="A18" s="28"/>
      <c r="B18" s="83"/>
      <c r="C18" s="83">
        <v>2310</v>
      </c>
      <c r="D18" s="73" t="s">
        <v>41</v>
      </c>
      <c r="E18" s="72"/>
      <c r="F18" s="44"/>
      <c r="G18" s="82">
        <v>84374</v>
      </c>
    </row>
    <row r="19" spans="1:7" s="6" customFormat="1" ht="21" customHeight="1" x14ac:dyDescent="0.15">
      <c r="A19" s="41"/>
      <c r="B19" s="95"/>
      <c r="C19" s="161">
        <v>2320</v>
      </c>
      <c r="D19" s="73" t="s">
        <v>17</v>
      </c>
      <c r="E19" s="72"/>
      <c r="F19" s="44"/>
      <c r="G19" s="82">
        <v>42389</v>
      </c>
    </row>
    <row r="20" spans="1:7" s="6" customFormat="1" ht="23.25" customHeight="1" x14ac:dyDescent="0.15">
      <c r="A20" s="50"/>
      <c r="B20" s="51"/>
      <c r="C20" s="162"/>
      <c r="D20" s="62" t="s">
        <v>19</v>
      </c>
      <c r="E20" s="63"/>
      <c r="F20" s="64"/>
      <c r="G20" s="65">
        <v>37164</v>
      </c>
    </row>
    <row r="21" spans="1:7" s="6" customFormat="1" ht="19.5" customHeight="1" x14ac:dyDescent="0.15">
      <c r="A21" s="50"/>
      <c r="B21" s="51"/>
      <c r="C21" s="162"/>
      <c r="D21" s="62" t="s">
        <v>34</v>
      </c>
      <c r="E21" s="63"/>
      <c r="F21" s="64"/>
      <c r="G21" s="65">
        <v>4822</v>
      </c>
    </row>
    <row r="22" spans="1:7" s="6" customFormat="1" ht="2.25" hidden="1" customHeight="1" x14ac:dyDescent="0.15">
      <c r="A22" s="50"/>
      <c r="B22" s="128"/>
      <c r="C22" s="129"/>
      <c r="D22" s="66"/>
      <c r="E22" s="67"/>
      <c r="F22" s="68"/>
      <c r="G22" s="69"/>
    </row>
    <row r="23" spans="1:7" s="6" customFormat="1" ht="23.25" customHeight="1" thickBot="1" x14ac:dyDescent="0.2">
      <c r="A23" s="114">
        <v>855</v>
      </c>
      <c r="B23" s="98"/>
      <c r="C23" s="98"/>
      <c r="D23" s="183"/>
      <c r="E23" s="191"/>
      <c r="F23" s="98"/>
      <c r="G23" s="192">
        <f>SUM(G24,G33)</f>
        <v>823414</v>
      </c>
    </row>
    <row r="24" spans="1:7" s="6" customFormat="1" ht="21" customHeight="1" x14ac:dyDescent="0.15">
      <c r="A24" s="193"/>
      <c r="B24" s="185">
        <v>85508</v>
      </c>
      <c r="C24" s="185"/>
      <c r="D24" s="194"/>
      <c r="E24" s="195"/>
      <c r="F24" s="188"/>
      <c r="G24" s="196">
        <f>SUM(G25:G32)</f>
        <v>278871</v>
      </c>
    </row>
    <row r="25" spans="1:7" s="6" customFormat="1" ht="23.1" customHeight="1" x14ac:dyDescent="0.15">
      <c r="A25" s="61"/>
      <c r="B25" s="51"/>
      <c r="C25" s="162">
        <v>2320</v>
      </c>
      <c r="D25" s="62" t="s">
        <v>17</v>
      </c>
      <c r="E25" s="63"/>
      <c r="F25" s="64"/>
      <c r="G25" s="65">
        <v>126648</v>
      </c>
    </row>
    <row r="26" spans="1:7" s="6" customFormat="1" ht="23.1" customHeight="1" x14ac:dyDescent="0.15">
      <c r="A26" s="61"/>
      <c r="B26" s="128"/>
      <c r="C26" s="162"/>
      <c r="D26" s="62" t="s">
        <v>45</v>
      </c>
      <c r="E26" s="63"/>
      <c r="F26" s="64"/>
      <c r="G26" s="65">
        <v>8828</v>
      </c>
    </row>
    <row r="27" spans="1:7" s="6" customFormat="1" ht="23.1" customHeight="1" x14ac:dyDescent="0.15">
      <c r="A27" s="61"/>
      <c r="B27" s="51"/>
      <c r="C27" s="162"/>
      <c r="D27" s="62" t="s">
        <v>20</v>
      </c>
      <c r="E27" s="63"/>
      <c r="F27" s="64"/>
      <c r="G27" s="65">
        <v>36115</v>
      </c>
    </row>
    <row r="28" spans="1:7" s="6" customFormat="1" ht="23.1" customHeight="1" x14ac:dyDescent="0.15">
      <c r="A28" s="61"/>
      <c r="B28" s="51"/>
      <c r="C28" s="162"/>
      <c r="D28" s="62" t="s">
        <v>28</v>
      </c>
      <c r="E28" s="63"/>
      <c r="F28" s="64"/>
      <c r="G28" s="65">
        <v>36300</v>
      </c>
    </row>
    <row r="29" spans="1:7" s="6" customFormat="1" ht="23.1" customHeight="1" x14ac:dyDescent="0.15">
      <c r="A29" s="61"/>
      <c r="B29" s="51"/>
      <c r="C29" s="162"/>
      <c r="D29" s="62" t="s">
        <v>21</v>
      </c>
      <c r="E29" s="63"/>
      <c r="F29" s="64"/>
      <c r="G29" s="65">
        <v>12659</v>
      </c>
    </row>
    <row r="30" spans="1:7" s="6" customFormat="1" ht="27" customHeight="1" x14ac:dyDescent="0.15">
      <c r="A30" s="61"/>
      <c r="B30" s="51"/>
      <c r="C30" s="162"/>
      <c r="D30" s="62" t="s">
        <v>35</v>
      </c>
      <c r="E30" s="63"/>
      <c r="F30" s="64"/>
      <c r="G30" s="65">
        <v>26354</v>
      </c>
    </row>
    <row r="31" spans="1:7" s="6" customFormat="1" ht="27.75" customHeight="1" x14ac:dyDescent="0.15">
      <c r="A31" s="61"/>
      <c r="B31" s="139"/>
      <c r="C31" s="162"/>
      <c r="D31" s="62" t="s">
        <v>36</v>
      </c>
      <c r="E31" s="63"/>
      <c r="F31" s="64"/>
      <c r="G31" s="65">
        <v>25177</v>
      </c>
    </row>
    <row r="32" spans="1:7" s="6" customFormat="1" ht="27.75" customHeight="1" x14ac:dyDescent="0.15">
      <c r="A32" s="61"/>
      <c r="B32" s="140"/>
      <c r="C32" s="163"/>
      <c r="D32" s="66" t="s">
        <v>50</v>
      </c>
      <c r="E32" s="67"/>
      <c r="F32" s="68"/>
      <c r="G32" s="69">
        <v>6790</v>
      </c>
    </row>
    <row r="33" spans="1:7" s="6" customFormat="1" ht="19.5" customHeight="1" x14ac:dyDescent="0.15">
      <c r="A33" s="41"/>
      <c r="B33" s="59">
        <v>85510</v>
      </c>
      <c r="C33" s="35"/>
      <c r="D33" s="35"/>
      <c r="E33" s="48"/>
      <c r="F33" s="96"/>
      <c r="G33" s="47">
        <f>SUM(G34:G35)</f>
        <v>544543</v>
      </c>
    </row>
    <row r="34" spans="1:7" s="6" customFormat="1" ht="18.75" customHeight="1" x14ac:dyDescent="0.15">
      <c r="A34" s="41"/>
      <c r="B34" s="51"/>
      <c r="C34" s="162">
        <v>2320</v>
      </c>
      <c r="D34" s="62" t="s">
        <v>18</v>
      </c>
      <c r="E34" s="63"/>
      <c r="F34" s="64"/>
      <c r="G34" s="65">
        <v>413159</v>
      </c>
    </row>
    <row r="35" spans="1:7" s="6" customFormat="1" ht="22.5" customHeight="1" x14ac:dyDescent="0.15">
      <c r="A35" s="50"/>
      <c r="B35" s="58"/>
      <c r="C35" s="163"/>
      <c r="D35" s="66" t="s">
        <v>19</v>
      </c>
      <c r="E35" s="67"/>
      <c r="F35" s="68"/>
      <c r="G35" s="69">
        <v>131384</v>
      </c>
    </row>
    <row r="36" spans="1:7" s="6" customFormat="1" ht="23.25" customHeight="1" x14ac:dyDescent="0.15">
      <c r="A36" s="8">
        <v>921</v>
      </c>
      <c r="B36" s="35"/>
      <c r="C36" s="35"/>
      <c r="D36" s="38"/>
      <c r="E36" s="48">
        <f>SUM(E44:E46)</f>
        <v>480000</v>
      </c>
      <c r="F36" s="49"/>
      <c r="G36" s="71">
        <f>SUM(G37,G43)</f>
        <v>240061</v>
      </c>
    </row>
    <row r="37" spans="1:7" s="6" customFormat="1" ht="21.75" customHeight="1" x14ac:dyDescent="0.15">
      <c r="A37" s="42"/>
      <c r="B37" s="4">
        <v>92105</v>
      </c>
      <c r="C37" s="4"/>
      <c r="D37" s="5"/>
      <c r="E37" s="14"/>
      <c r="F37" s="20"/>
      <c r="G37" s="47">
        <f>SUM(G38:G42)</f>
        <v>200061</v>
      </c>
    </row>
    <row r="38" spans="1:7" s="6" customFormat="1" ht="24.75" customHeight="1" x14ac:dyDescent="0.15">
      <c r="A38" s="50"/>
      <c r="B38" s="142"/>
      <c r="C38" s="161">
        <v>2310</v>
      </c>
      <c r="D38" s="43" t="s">
        <v>22</v>
      </c>
      <c r="E38" s="33"/>
      <c r="F38" s="44"/>
      <c r="G38" s="45">
        <v>48273</v>
      </c>
    </row>
    <row r="39" spans="1:7" s="6" customFormat="1" ht="21" customHeight="1" x14ac:dyDescent="0.15">
      <c r="A39" s="50"/>
      <c r="B39" s="143"/>
      <c r="C39" s="162"/>
      <c r="D39" s="62" t="s">
        <v>23</v>
      </c>
      <c r="E39" s="63"/>
      <c r="F39" s="64"/>
      <c r="G39" s="65">
        <v>38100</v>
      </c>
    </row>
    <row r="40" spans="1:7" s="6" customFormat="1" ht="22.5" customHeight="1" x14ac:dyDescent="0.15">
      <c r="A40" s="50"/>
      <c r="B40" s="143"/>
      <c r="C40" s="162"/>
      <c r="D40" s="62" t="s">
        <v>39</v>
      </c>
      <c r="E40" s="63"/>
      <c r="F40" s="64"/>
      <c r="G40" s="65">
        <v>55000</v>
      </c>
    </row>
    <row r="41" spans="1:7" s="6" customFormat="1" ht="27" customHeight="1" thickBot="1" x14ac:dyDescent="0.2">
      <c r="A41" s="97"/>
      <c r="B41" s="197"/>
      <c r="C41" s="205"/>
      <c r="D41" s="198" t="s">
        <v>24</v>
      </c>
      <c r="E41" s="199"/>
      <c r="F41" s="200"/>
      <c r="G41" s="201">
        <v>52000</v>
      </c>
    </row>
    <row r="42" spans="1:7" s="6" customFormat="1" ht="27" customHeight="1" x14ac:dyDescent="0.15">
      <c r="A42" s="202"/>
      <c r="B42" s="185"/>
      <c r="C42" s="203">
        <v>2710</v>
      </c>
      <c r="D42" s="194" t="s">
        <v>43</v>
      </c>
      <c r="E42" s="195"/>
      <c r="F42" s="188"/>
      <c r="G42" s="204">
        <v>6688</v>
      </c>
    </row>
    <row r="43" spans="1:7" s="6" customFormat="1" ht="23.25" customHeight="1" x14ac:dyDescent="0.15">
      <c r="A43" s="50"/>
      <c r="B43" s="129">
        <v>92113</v>
      </c>
      <c r="C43" s="131"/>
      <c r="D43" s="66"/>
      <c r="E43" s="116">
        <f>SUM(E44)</f>
        <v>440000</v>
      </c>
      <c r="F43" s="68"/>
      <c r="G43" s="52">
        <f>SUM(G45)</f>
        <v>40000</v>
      </c>
    </row>
    <row r="44" spans="1:7" s="6" customFormat="1" ht="26.25" customHeight="1" x14ac:dyDescent="0.15">
      <c r="A44" s="50"/>
      <c r="B44" s="127"/>
      <c r="C44" s="4">
        <v>2480</v>
      </c>
      <c r="D44" s="5" t="s">
        <v>46</v>
      </c>
      <c r="E44" s="14">
        <v>440000</v>
      </c>
      <c r="F44" s="20"/>
      <c r="G44" s="132"/>
    </row>
    <row r="45" spans="1:7" s="6" customFormat="1" ht="26.25" customHeight="1" x14ac:dyDescent="0.15">
      <c r="A45" s="50"/>
      <c r="B45" s="51"/>
      <c r="C45" s="51">
        <v>2800</v>
      </c>
      <c r="D45" s="62" t="s">
        <v>46</v>
      </c>
      <c r="E45" s="63"/>
      <c r="F45" s="64"/>
      <c r="G45" s="65">
        <v>40000</v>
      </c>
    </row>
    <row r="46" spans="1:7" s="6" customFormat="1" ht="27" customHeight="1" thickBot="1" x14ac:dyDescent="0.2">
      <c r="A46" s="97"/>
      <c r="B46" s="98">
        <v>92116</v>
      </c>
      <c r="C46" s="98">
        <v>2480</v>
      </c>
      <c r="D46" s="99" t="s">
        <v>46</v>
      </c>
      <c r="E46" s="118">
        <v>40000</v>
      </c>
      <c r="F46" s="100"/>
      <c r="G46" s="101"/>
    </row>
    <row r="47" spans="1:7" s="6" customFormat="1" ht="26.25" customHeight="1" thickBot="1" x14ac:dyDescent="0.2">
      <c r="A47" s="21"/>
      <c r="B47" s="22"/>
      <c r="C47" s="22"/>
      <c r="D47" s="119" t="s">
        <v>25</v>
      </c>
      <c r="E47" s="120"/>
      <c r="F47" s="121"/>
      <c r="G47" s="122">
        <f>SUM(G48,G49,G50)</f>
        <v>28533538.190000001</v>
      </c>
    </row>
    <row r="48" spans="1:7" s="6" customFormat="1" ht="27" customHeight="1" x14ac:dyDescent="0.15">
      <c r="A48" s="11">
        <v>710</v>
      </c>
      <c r="B48" s="58">
        <v>71095</v>
      </c>
      <c r="C48" s="58">
        <v>6639</v>
      </c>
      <c r="D48" s="37" t="s">
        <v>14</v>
      </c>
      <c r="E48" s="58"/>
      <c r="F48" s="58"/>
      <c r="G48" s="34">
        <v>149980.19</v>
      </c>
    </row>
    <row r="49" spans="1:7" s="6" customFormat="1" ht="24" customHeight="1" x14ac:dyDescent="0.15">
      <c r="A49" s="11">
        <v>754</v>
      </c>
      <c r="B49" s="137">
        <v>75410</v>
      </c>
      <c r="C49" s="137">
        <v>6170</v>
      </c>
      <c r="D49" s="138" t="s">
        <v>48</v>
      </c>
      <c r="E49" s="137"/>
      <c r="F49" s="137"/>
      <c r="G49" s="34">
        <v>100000</v>
      </c>
    </row>
    <row r="50" spans="1:7" s="6" customFormat="1" ht="21.75" customHeight="1" x14ac:dyDescent="0.15">
      <c r="A50" s="11">
        <v>851</v>
      </c>
      <c r="B50" s="39">
        <v>85111</v>
      </c>
      <c r="C50" s="39"/>
      <c r="D50" s="39"/>
      <c r="E50" s="40"/>
      <c r="F50" s="39"/>
      <c r="G50" s="34">
        <f>SUM(G51:G52)</f>
        <v>28283558</v>
      </c>
    </row>
    <row r="51" spans="1:7" s="6" customFormat="1" ht="26.25" customHeight="1" x14ac:dyDescent="0.15">
      <c r="A51" s="41"/>
      <c r="B51" s="36"/>
      <c r="C51" s="157">
        <v>6220</v>
      </c>
      <c r="D51" s="60" t="s">
        <v>15</v>
      </c>
      <c r="E51" s="89"/>
      <c r="F51" s="36"/>
      <c r="G51" s="90">
        <v>7191928</v>
      </c>
    </row>
    <row r="52" spans="1:7" s="6" customFormat="1" ht="29.25" customHeight="1" thickBot="1" x14ac:dyDescent="0.2">
      <c r="A52" s="41"/>
      <c r="B52" s="36"/>
      <c r="C52" s="165"/>
      <c r="D52" s="93" t="s">
        <v>16</v>
      </c>
      <c r="E52" s="89"/>
      <c r="F52" s="36"/>
      <c r="G52" s="141">
        <v>21091630</v>
      </c>
    </row>
    <row r="53" spans="1:7" ht="25.5" customHeight="1" thickBot="1" x14ac:dyDescent="0.25">
      <c r="A53" s="159" t="s">
        <v>12</v>
      </c>
      <c r="B53" s="160"/>
      <c r="C53" s="160"/>
      <c r="D53" s="160"/>
      <c r="E53" s="15">
        <f>SUM(E55)</f>
        <v>164641</v>
      </c>
      <c r="F53" s="13"/>
      <c r="G53" s="27">
        <f>SUM(G55,G71)</f>
        <v>2690942</v>
      </c>
    </row>
    <row r="54" spans="1:7" ht="26.25" customHeight="1" thickBot="1" x14ac:dyDescent="0.25">
      <c r="A54" s="16"/>
      <c r="B54" s="17"/>
      <c r="C54" s="17"/>
      <c r="D54" s="17" t="s">
        <v>2</v>
      </c>
      <c r="E54" s="79"/>
      <c r="F54" s="17"/>
      <c r="G54" s="23"/>
    </row>
    <row r="55" spans="1:7" ht="25.5" customHeight="1" thickBot="1" x14ac:dyDescent="0.25">
      <c r="A55" s="145"/>
      <c r="B55" s="146"/>
      <c r="C55" s="146"/>
      <c r="D55" s="146" t="s">
        <v>13</v>
      </c>
      <c r="E55" s="147">
        <f>SUM(E62)</f>
        <v>164641</v>
      </c>
      <c r="F55" s="146"/>
      <c r="G55" s="148">
        <f>SUM(G56,G57,G58,G62,G65,G69,G70)</f>
        <v>2540942</v>
      </c>
    </row>
    <row r="56" spans="1:7" ht="37.5" customHeight="1" thickBot="1" x14ac:dyDescent="0.25">
      <c r="A56" s="16">
        <v>755</v>
      </c>
      <c r="B56" s="179">
        <v>75515</v>
      </c>
      <c r="C56" s="179">
        <v>2360</v>
      </c>
      <c r="D56" s="180" t="s">
        <v>30</v>
      </c>
      <c r="E56" s="79"/>
      <c r="F56" s="17"/>
      <c r="G56" s="23">
        <v>192060</v>
      </c>
    </row>
    <row r="57" spans="1:7" ht="34.5" customHeight="1" x14ac:dyDescent="0.2">
      <c r="A57" s="29">
        <v>851</v>
      </c>
      <c r="B57" s="84">
        <v>85195</v>
      </c>
      <c r="C57" s="84">
        <v>2360</v>
      </c>
      <c r="D57" s="80" t="s">
        <v>37</v>
      </c>
      <c r="E57" s="88"/>
      <c r="F57" s="30"/>
      <c r="G57" s="70">
        <v>40000</v>
      </c>
    </row>
    <row r="58" spans="1:7" ht="24" customHeight="1" x14ac:dyDescent="0.2">
      <c r="A58" s="11">
        <v>852</v>
      </c>
      <c r="B58" s="36"/>
      <c r="C58" s="36"/>
      <c r="D58" s="37"/>
      <c r="E58" s="91"/>
      <c r="F58" s="12"/>
      <c r="G58" s="34">
        <f>SUM(G59:G61)</f>
        <v>40000</v>
      </c>
    </row>
    <row r="59" spans="1:7" ht="32.25" customHeight="1" x14ac:dyDescent="0.2">
      <c r="A59" s="28"/>
      <c r="B59" s="157">
        <v>85205</v>
      </c>
      <c r="C59" s="157">
        <v>2360</v>
      </c>
      <c r="D59" s="32" t="s">
        <v>29</v>
      </c>
      <c r="E59" s="59"/>
      <c r="F59" s="59"/>
      <c r="G59" s="92">
        <v>15000</v>
      </c>
    </row>
    <row r="60" spans="1:7" ht="33" customHeight="1" x14ac:dyDescent="0.2">
      <c r="A60" s="41"/>
      <c r="B60" s="158"/>
      <c r="C60" s="158"/>
      <c r="D60" s="32" t="s">
        <v>33</v>
      </c>
      <c r="E60" s="59"/>
      <c r="F60" s="59"/>
      <c r="G60" s="92">
        <v>6000</v>
      </c>
    </row>
    <row r="61" spans="1:7" ht="33.75" customHeight="1" x14ac:dyDescent="0.2">
      <c r="A61" s="41"/>
      <c r="B61" s="126">
        <v>85220</v>
      </c>
      <c r="C61" s="126">
        <v>2360</v>
      </c>
      <c r="D61" s="133" t="s">
        <v>49</v>
      </c>
      <c r="E61" s="130"/>
      <c r="F61" s="130"/>
      <c r="G61" s="134">
        <v>19000</v>
      </c>
    </row>
    <row r="62" spans="1:7" ht="25.5" customHeight="1" x14ac:dyDescent="0.2">
      <c r="A62" s="8">
        <v>853</v>
      </c>
      <c r="B62" s="4"/>
      <c r="C62" s="135"/>
      <c r="D62" s="7"/>
      <c r="E62" s="49">
        <f>SUM(E63:E64)</f>
        <v>164641</v>
      </c>
      <c r="F62" s="26"/>
      <c r="G62" s="136"/>
    </row>
    <row r="63" spans="1:7" ht="42.75" customHeight="1" x14ac:dyDescent="0.2">
      <c r="A63" s="41"/>
      <c r="B63" s="162">
        <v>85311</v>
      </c>
      <c r="C63" s="164">
        <v>2580</v>
      </c>
      <c r="D63" s="112" t="s">
        <v>47</v>
      </c>
      <c r="E63" s="68">
        <v>104374</v>
      </c>
      <c r="F63" s="104"/>
      <c r="G63" s="113"/>
    </row>
    <row r="64" spans="1:7" ht="52.5" customHeight="1" x14ac:dyDescent="0.2">
      <c r="A64" s="41"/>
      <c r="B64" s="162"/>
      <c r="C64" s="164"/>
      <c r="D64" s="123" t="s">
        <v>44</v>
      </c>
      <c r="E64" s="44">
        <v>60267</v>
      </c>
      <c r="F64" s="124"/>
      <c r="G64" s="125"/>
    </row>
    <row r="65" spans="1:7" ht="24.75" customHeight="1" x14ac:dyDescent="0.2">
      <c r="A65" s="8">
        <v>855</v>
      </c>
      <c r="B65" s="4"/>
      <c r="C65" s="76"/>
      <c r="D65" s="7"/>
      <c r="E65" s="20"/>
      <c r="F65" s="26"/>
      <c r="G65" s="71">
        <f>SUM(G66,G67,G68)</f>
        <v>2149232</v>
      </c>
    </row>
    <row r="66" spans="1:7" ht="28.5" customHeight="1" x14ac:dyDescent="0.2">
      <c r="A66" s="41"/>
      <c r="B66" s="39">
        <v>85504</v>
      </c>
      <c r="C66" s="39">
        <v>2360</v>
      </c>
      <c r="D66" s="60" t="s">
        <v>31</v>
      </c>
      <c r="E66" s="83"/>
      <c r="F66" s="83"/>
      <c r="G66" s="94">
        <v>21000</v>
      </c>
    </row>
    <row r="67" spans="1:7" ht="33" customHeight="1" x14ac:dyDescent="0.2">
      <c r="A67" s="41"/>
      <c r="B67" s="59">
        <v>85510</v>
      </c>
      <c r="C67" s="59">
        <v>2360</v>
      </c>
      <c r="D67" s="32" t="s">
        <v>32</v>
      </c>
      <c r="E67" s="59"/>
      <c r="F67" s="59"/>
      <c r="G67" s="92">
        <v>2108232</v>
      </c>
    </row>
    <row r="68" spans="1:7" ht="36" customHeight="1" thickBot="1" x14ac:dyDescent="0.25">
      <c r="A68" s="181"/>
      <c r="B68" s="182">
        <v>85595</v>
      </c>
      <c r="C68" s="182">
        <v>2360</v>
      </c>
      <c r="D68" s="183" t="s">
        <v>38</v>
      </c>
      <c r="E68" s="182"/>
      <c r="F68" s="182"/>
      <c r="G68" s="184">
        <v>20000</v>
      </c>
    </row>
    <row r="69" spans="1:7" ht="33.75" customHeight="1" x14ac:dyDescent="0.2">
      <c r="A69" s="29">
        <v>921</v>
      </c>
      <c r="B69" s="185">
        <v>92105</v>
      </c>
      <c r="C69" s="186">
        <v>2360</v>
      </c>
      <c r="D69" s="187" t="s">
        <v>26</v>
      </c>
      <c r="E69" s="188"/>
      <c r="F69" s="189"/>
      <c r="G69" s="190">
        <v>20300</v>
      </c>
    </row>
    <row r="70" spans="1:7" ht="29.25" customHeight="1" thickBot="1" x14ac:dyDescent="0.25">
      <c r="A70" s="114">
        <v>926</v>
      </c>
      <c r="B70" s="98">
        <v>92605</v>
      </c>
      <c r="C70" s="115">
        <v>2360</v>
      </c>
      <c r="D70" s="75" t="s">
        <v>27</v>
      </c>
      <c r="E70" s="77"/>
      <c r="F70" s="74"/>
      <c r="G70" s="78">
        <v>99350</v>
      </c>
    </row>
    <row r="71" spans="1:7" ht="29.25" customHeight="1" thickBot="1" x14ac:dyDescent="0.25">
      <c r="A71" s="16"/>
      <c r="B71" s="22"/>
      <c r="C71" s="151"/>
      <c r="D71" s="153" t="s">
        <v>25</v>
      </c>
      <c r="E71" s="149"/>
      <c r="F71" s="150"/>
      <c r="G71" s="122">
        <f>G72</f>
        <v>150000</v>
      </c>
    </row>
    <row r="72" spans="1:7" ht="29.25" customHeight="1" thickBot="1" x14ac:dyDescent="0.25">
      <c r="A72" s="16">
        <v>851</v>
      </c>
      <c r="B72" s="22">
        <v>85195</v>
      </c>
      <c r="C72" s="151">
        <v>6230</v>
      </c>
      <c r="D72" s="152" t="s">
        <v>52</v>
      </c>
      <c r="E72" s="77"/>
      <c r="F72" s="74"/>
      <c r="G72" s="78">
        <v>150000</v>
      </c>
    </row>
    <row r="73" spans="1:7" ht="21" customHeight="1" thickBot="1" x14ac:dyDescent="0.25">
      <c r="A73" s="154" t="s">
        <v>3</v>
      </c>
      <c r="B73" s="155"/>
      <c r="C73" s="155"/>
      <c r="D73" s="156"/>
      <c r="E73" s="85">
        <f>SUM(E6,E53)</f>
        <v>644641</v>
      </c>
      <c r="F73" s="86"/>
      <c r="G73" s="87">
        <f>SUM(G6,G53)</f>
        <v>32665704.190000001</v>
      </c>
    </row>
    <row r="74" spans="1:7" ht="29.25" customHeight="1" x14ac:dyDescent="0.2"/>
    <row r="76" spans="1:7" x14ac:dyDescent="0.2">
      <c r="E76" s="81"/>
    </row>
    <row r="78" spans="1:7" x14ac:dyDescent="0.2">
      <c r="F78" s="81"/>
    </row>
    <row r="81" spans="5:6" x14ac:dyDescent="0.2">
      <c r="E81" s="81"/>
      <c r="F81" s="81"/>
    </row>
  </sheetData>
  <mergeCells count="20">
    <mergeCell ref="A1:G1"/>
    <mergeCell ref="A3:A4"/>
    <mergeCell ref="B3:B4"/>
    <mergeCell ref="C3:C4"/>
    <mergeCell ref="D3:D4"/>
    <mergeCell ref="E3:G3"/>
    <mergeCell ref="A73:D73"/>
    <mergeCell ref="B59:B60"/>
    <mergeCell ref="C59:C60"/>
    <mergeCell ref="A6:D6"/>
    <mergeCell ref="C38:C41"/>
    <mergeCell ref="C63:C64"/>
    <mergeCell ref="A53:D53"/>
    <mergeCell ref="B63:B64"/>
    <mergeCell ref="C34:C35"/>
    <mergeCell ref="C51:C52"/>
    <mergeCell ref="C19:C21"/>
    <mergeCell ref="C25:C32"/>
    <mergeCell ref="C15:C16"/>
    <mergeCell ref="B15:B16"/>
  </mergeCells>
  <phoneticPr fontId="8" type="noConversion"/>
  <printOptions horizontalCentered="1"/>
  <pageMargins left="0.39370078740157483" right="0.39370078740157483" top="1.2598425196850394" bottom="0.98425196850393704" header="0.51181102362204722" footer="0.51181102362204722"/>
  <pageSetup paperSize="9" scale="95" firstPageNumber="64" orientation="landscape" r:id="rId1"/>
  <headerFooter alignWithMargins="0">
    <oddHeader xml:space="preserve">&amp;R&amp;9 Załącznik Nr  5
do UCHWAŁY Nr 
RADY POWIATU w RADOMIU
z dnia
                                   Zmiany do Załącznika Nr 1 do UCHWAŁY BUDŻETOWEJ Nr 268/XXVI/2020 z dnia 28 grudnia 2020 roku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3</vt:lpstr>
      <vt:lpstr>'Załącznik nr 3'!Tytuły_wydruku</vt:lpstr>
    </vt:vector>
  </TitlesOfParts>
  <Company>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Użytkownik systemu Windows</cp:lastModifiedBy>
  <cp:lastPrinted>2021-10-08T10:53:08Z</cp:lastPrinted>
  <dcterms:created xsi:type="dcterms:W3CDTF">1998-12-09T13:02:10Z</dcterms:created>
  <dcterms:modified xsi:type="dcterms:W3CDTF">2021-10-08T10:54:37Z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-1994778144</vt:i4>
  </property>
  <property fmtid="{D5CDD505-2E9C-101B-9397-08002B2CF9AE}" pid="3" name="_EmailSubject">
    <vt:lpwstr/>
  </property>
  <property fmtid="{D5CDD505-2E9C-101B-9397-08002B2CF9AE}" pid="4" name="_AuthorEmail">
    <vt:lpwstr>prezes@bydgoszcz.rio.gov.pl</vt:lpwstr>
  </property>
  <property fmtid="{D5CDD505-2E9C-101B-9397-08002B2CF9AE}" pid="5" name="_AuthorEmailDisplayName">
    <vt:lpwstr>Prezes</vt:lpwstr>
  </property>
  <property fmtid="{D5CDD505-2E9C-101B-9397-08002B2CF9AE}" pid="6" name="_ReviewingToolsShownOnce">
    <vt:lpwstr/>
  </property>
</Properties>
</file>