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25725"/>
</workbook>
</file>

<file path=xl/calcChain.xml><?xml version="1.0" encoding="utf-8"?>
<calcChain xmlns="http://schemas.openxmlformats.org/spreadsheetml/2006/main">
  <c r="H61" i="27"/>
  <c r="G61"/>
  <c r="F61"/>
  <c r="J82" l="1"/>
  <c r="H100"/>
  <c r="G100"/>
  <c r="F100"/>
  <c r="F95"/>
  <c r="G95"/>
  <c r="H95"/>
  <c r="H70" l="1"/>
  <c r="H71" s="1"/>
  <c r="G70"/>
  <c r="G71" s="1"/>
  <c r="F70"/>
  <c r="F71" s="1"/>
  <c r="H108" l="1"/>
  <c r="G108"/>
  <c r="F108"/>
  <c r="H91" l="1"/>
  <c r="H96" s="1"/>
  <c r="G91"/>
  <c r="F91"/>
  <c r="H81"/>
  <c r="H82" s="1"/>
  <c r="G81"/>
  <c r="G82" s="1"/>
  <c r="F81"/>
  <c r="F82" s="1"/>
  <c r="F96" l="1"/>
  <c r="G96"/>
  <c r="H64"/>
  <c r="G64"/>
  <c r="F64"/>
  <c r="J54"/>
  <c r="F49"/>
  <c r="H53"/>
  <c r="G53"/>
  <c r="F53"/>
  <c r="H49" l="1"/>
  <c r="G49"/>
  <c r="H60"/>
  <c r="G60"/>
  <c r="F60"/>
  <c r="H102"/>
  <c r="H103" s="1"/>
  <c r="G102"/>
  <c r="G103" s="1"/>
  <c r="F102"/>
  <c r="F103" s="1"/>
  <c r="H67"/>
  <c r="H68" s="1"/>
  <c r="G67"/>
  <c r="G68" s="1"/>
  <c r="F67"/>
  <c r="F68" s="1"/>
  <c r="J110"/>
  <c r="H109"/>
  <c r="G109"/>
  <c r="F109"/>
  <c r="F56"/>
  <c r="F57" s="1"/>
  <c r="H56"/>
  <c r="H57" s="1"/>
  <c r="G56"/>
  <c r="G57" s="1"/>
  <c r="H54" l="1"/>
  <c r="H110" s="1"/>
  <c r="G54"/>
  <c r="G110" s="1"/>
  <c r="F54"/>
  <c r="F110" s="1"/>
</calcChain>
</file>

<file path=xl/sharedStrings.xml><?xml version="1.0" encoding="utf-8"?>
<sst xmlns="http://schemas.openxmlformats.org/spreadsheetml/2006/main" count="270" uniqueCount="213">
  <si>
    <t>9.</t>
  </si>
  <si>
    <t>10.</t>
  </si>
  <si>
    <t>11.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</si>
  <si>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</si>
  <si>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</si>
  <si>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</si>
  <si>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</si>
  <si>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</si>
  <si>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</si>
  <si>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</si>
  <si>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</si>
  <si>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</si>
  <si>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</si>
  <si>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</si>
  <si>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</si>
  <si>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</si>
  <si>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</si>
  <si>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</si>
  <si>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</si>
  <si>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</si>
  <si>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</si>
  <si>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Jednostka organizacyjna realizująca program lub koordynująca wykonanie programu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</si>
  <si>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</si>
  <si>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</si>
  <si>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</si>
  <si>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</si>
  <si>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</si>
  <si>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</si>
  <si>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</si>
  <si>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 xml:space="preserve">Starostwo Powiatowe </t>
  </si>
  <si>
    <t>PZDP</t>
  </si>
  <si>
    <t>Ogółem wydatki inwestycyjne dz. 600</t>
  </si>
  <si>
    <t>Ogółem dz. 600</t>
  </si>
  <si>
    <t>Ogółem dz. 750</t>
  </si>
  <si>
    <t>Ogółem wydatki i zakupy inwestycyjne</t>
  </si>
  <si>
    <t>Ogółem wydatki na zakupy inwestycyjne dz. 700</t>
  </si>
  <si>
    <t>Ogółem dz. 700</t>
  </si>
  <si>
    <t>13.</t>
  </si>
  <si>
    <t>17.</t>
  </si>
  <si>
    <t>18.</t>
  </si>
  <si>
    <t>Wykup gruntów na terenie Gminy Kowala pod budowę obwodnicy południowej Radomia</t>
  </si>
  <si>
    <t>Starostwo Powiatowe</t>
  </si>
  <si>
    <t>Ogółem wydatki na zakupy inwestycyjne dz. 750</t>
  </si>
  <si>
    <t>Zakup urządzeń komputerowych i oprogramowania</t>
  </si>
  <si>
    <t>14.</t>
  </si>
  <si>
    <t>15.</t>
  </si>
  <si>
    <t>16.</t>
  </si>
  <si>
    <t>Ogółem wydatki inwestycyjne dz. 852</t>
  </si>
  <si>
    <t>Ogółem dz. 852</t>
  </si>
  <si>
    <t>19.</t>
  </si>
  <si>
    <t>20.</t>
  </si>
  <si>
    <t>22.</t>
  </si>
  <si>
    <t>Ogółem dz. 801</t>
  </si>
  <si>
    <t>Ogółem wydatki inwestycyjne dz. 801</t>
  </si>
  <si>
    <t>3550W Iłża-Rybiczyzna-Grabowiec - gmina Iłża</t>
  </si>
  <si>
    <t>Rozwój infrastruktury w zakresie zrównoważonej mobilności miejskiej na terenie Gminy Miasta Radomia oraz Powiatu Radomskiego</t>
  </si>
  <si>
    <t>3336W Wieniawa-Przytyk-Jedlińsk - gmina Przytyk, Jedlińsk</t>
  </si>
  <si>
    <t>3505W Jaszowice-Wacławów-Sławno - gmina Wolanów, Zakrzew</t>
  </si>
  <si>
    <t>3522W Pionki-Podgóra, ulica Spacerowa i Polna - miasto Pionki</t>
  </si>
  <si>
    <t>3539W Radom-Gębarzów-Polany - gmina Kowala, Skaryszew, Wierzbica</t>
  </si>
  <si>
    <t>3517W Wojciechów-Kozłów-Rajec Szlachecki - gmina Jastrzębia</t>
  </si>
  <si>
    <t>3509W Gulin-Wsola-Wojciechów - gmina Jedlińsk, Jastrzębia, Zakrzew</t>
  </si>
  <si>
    <t>Zadania inwestycyjne w 2021 r.</t>
  </si>
  <si>
    <r>
      <t xml:space="preserve">rok budżetowy 2021 </t>
    </r>
    <r>
      <rPr>
        <b/>
        <sz val="10"/>
        <rFont val="Arial CE"/>
        <charset val="238"/>
      </rPr>
      <t>(8+9+10+11)</t>
    </r>
  </si>
  <si>
    <t>3509W Zakrzew-Gulin-Wsola-Wojciechów - gmina Jedlińsk, Jastrzębia, Zakrzew</t>
  </si>
  <si>
    <t>3512W Urbanów-Stare Zawady-Jedlińsk - gmina Jedlińsk</t>
  </si>
  <si>
    <t>3524W Jedlnia Letnisko-Czarna - gmina Jedlnia Letnisko, Pionki</t>
  </si>
  <si>
    <t>3529W Kiedrzyn-Małęczyn - do drogi krajowej nr 9 - gmina Skaryszew</t>
  </si>
  <si>
    <t>3530W Klwatka-Bogusławice-Skaryszew gmina Skaryszew</t>
  </si>
  <si>
    <t>3547W Iłża-Antoniów - gmina Iłża</t>
  </si>
  <si>
    <t>4010W Orońsko-Dąbrówka Zabłotnia-Ruda Mała gmina Kowala</t>
  </si>
  <si>
    <t>Zakup traktora z osprzętem</t>
  </si>
  <si>
    <t>Ogółem wydatki na zakupy inwestycyjne dz. 600</t>
  </si>
  <si>
    <t>3560W Ruda Wielka-Dąbrówka Warszawska gmina Wierzbica</t>
  </si>
  <si>
    <t>Przebudowa i rozbudowa budynku Specjalnego Ośrodka Szkolno-Wychowawczego w Chwałowicach wraz z zakupem pierwszego wyposażenia ośrodka oraz budowa przy budynku ośrodka mini obserwatorium astronomicznego i amfiteatru</t>
  </si>
  <si>
    <t>PCPR</t>
  </si>
  <si>
    <t>Przebudowa drogi wewnętrznej wraz z budową miejsc postojowych dla obsługi DPS i MOW w Wierzbicy</t>
  </si>
  <si>
    <t xml:space="preserve">E. Inne źródła </t>
  </si>
  <si>
    <t>21.</t>
  </si>
  <si>
    <t>23.</t>
  </si>
  <si>
    <t>24.</t>
  </si>
  <si>
    <t>25.</t>
  </si>
  <si>
    <t>Budowa Powiatowego Centrum Opiekuńczo-Mieszkalnego w Krzyżanowicach</t>
  </si>
  <si>
    <t>Ogółem wydatki inwestycyjne dz. 853</t>
  </si>
  <si>
    <t>Ogółem dz. 853</t>
  </si>
  <si>
    <t>26.</t>
  </si>
  <si>
    <t>Remont sal gimnastycznych przy Centrum Kształcenia Zawodowego i Ustawicznego w Pionkach i Zespole Szkół w Pionkach, boiska wielofunkcyjnego i bieżni prostej długości 80m przy Liceum Ogólnokształcącym w Iłży</t>
  </si>
  <si>
    <t>Ogółem wydatki inwestycyjne dz. 926</t>
  </si>
  <si>
    <t>Ogółem dz. 926</t>
  </si>
  <si>
    <t xml:space="preserve">A.     581.000,00
 </t>
  </si>
  <si>
    <t>D. Środki Rządowego Funduszu Inwestycji Lokalnych</t>
  </si>
  <si>
    <t>LO w Pionkach</t>
  </si>
  <si>
    <t>Rozbudowa budynku Liceum Ogólnokształcącego w Pionkach o budowę sali gimnastycznej sportowej wraz z łącznikiem</t>
  </si>
  <si>
    <t>DPS Jedlanka</t>
  </si>
  <si>
    <t>27.</t>
  </si>
  <si>
    <t>28.</t>
  </si>
  <si>
    <t>Wykonanie przyłącza gazowego wraz z projektem w DPS Jedlanka</t>
  </si>
  <si>
    <t>3570W Zakrzew-Wolanów-Augustów - gmina Kowala, Wolanów, Zakrzew</t>
  </si>
  <si>
    <t>Przyłączenie instalacji gazowej do działki nr 37 w miejscowości Siczki wraz z wykonaniem instalacji gazowej w budynku administracyjnym</t>
  </si>
  <si>
    <t>3528W Kiedrzyn-Radom - gmina Gózd</t>
  </si>
  <si>
    <t>Zakup samochodu osobowego dla Starostwa Powiatowego w Radomiu</t>
  </si>
  <si>
    <t>Dostosowanie łazienek na I i II piętrze budynku oraz budowa szybu, zakup i montaż windy dla potrzeb osób niepełnosprawnych w budynku Zespołu Szkół im. J.Śniadeckiego w Pionkach</t>
  </si>
  <si>
    <t>Wykonanie systemu sygnalizacji pożarowej oraz oświetlenia awaryjnego i ewakuacyjnego w budynku Odziału II DPS w Jedlance wraz z dokumentacją projektowo-kosztorysową</t>
  </si>
  <si>
    <t>Zakup regałów przesuwnych w celu wyposażenia archiwum zakładowego w budynku PUP w Radomiu</t>
  </si>
  <si>
    <t xml:space="preserve">PUP </t>
  </si>
  <si>
    <t>Ogółem wydatki na zakupy inwestycyjne dz. 853</t>
  </si>
  <si>
    <t>Budowa boiska szkolnego wielofunkcyjnego wraz z ogrodzeniem przy MOW w Wierzbicy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</si>
  <si>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</si>
  <si>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</si>
  <si>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</si>
  <si>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</si>
  <si>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</si>
  <si>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</si>
  <si>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</si>
  <si>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</si>
  <si>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</si>
  <si>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ZS w Pionkach</t>
  </si>
  <si>
    <t>Wykonanie dokumentacji projektowej na dostosowanie łazienek na parterze budynku oraz budowa podjazdu przy sali gimnastycznej dla osób niepełnosprawnych w budynku Zespołu Szkół im. J.Śniadeckiego w Pionkach</t>
  </si>
  <si>
    <t>Wykonanie przyłącza sieci wodociągowej nieruchomości położonej w Chwałowicach 247 (działki nr ewid. 588/4,588/3,589)</t>
  </si>
  <si>
    <t>Zakup i dostawa dwóch serwerów sieciowych, dwóch macierzy dyskowych oraz napędu RDX wraz z dyskami</t>
  </si>
  <si>
    <t xml:space="preserve">Zakup i dostawa urządzenia wielofunkcyjnego </t>
  </si>
  <si>
    <t>Ogółem wydatki na zakupy inwestycyjne dz. 710</t>
  </si>
  <si>
    <t>Ogółem dz. 710</t>
  </si>
  <si>
    <t>Budowa ogrodzenia na terenie Centrum Kształcenia Zawodowego i Ustawicznego w Chwałowicach</t>
  </si>
  <si>
    <t>DPS Krzyżanowice</t>
  </si>
  <si>
    <t>CKZiU Chwałowice</t>
  </si>
  <si>
    <t>38.</t>
  </si>
  <si>
    <t>39.</t>
  </si>
  <si>
    <t>41.</t>
  </si>
  <si>
    <t>42.</t>
  </si>
  <si>
    <t>43.</t>
  </si>
  <si>
    <t>3527W Antoniówka-Groszowice-Piotrowice - gmina Jedlnia Letnisko</t>
  </si>
  <si>
    <t>3538W Gaj-Tomaszów - gmina Skaryszew</t>
  </si>
  <si>
    <t>Modernizacja systemu sygnalizacji przeciwpożarowej w bloku I i II oraz modernizacja systemu oddymiania klatek schodowych w bloku I w DPS w Krzyżanowicach wraz z wykonaniem dokumentacji projektowo-kosztorysowej</t>
  </si>
  <si>
    <t>C. Środki Rządowego Funduszu Rozwoju Dróg</t>
  </si>
  <si>
    <t>44.</t>
  </si>
  <si>
    <t>1115W Przytyk-Kożuchów - do drogi krajowej nr 48 - gmina Przytyk</t>
  </si>
  <si>
    <t>3508W Radom-Dąbrówka Podłężna - gmina Zakrzew</t>
  </si>
  <si>
    <t>3561W Mniszek-Omięcin-Szydłowiec - gmina Wolanów</t>
  </si>
  <si>
    <t>3553W gr. Województwa-Jasieniec Iłżecki Górny-Pastwiska - gmina Iłża</t>
  </si>
  <si>
    <t>1715W Brzóza-Radom - gmina Jastrzębia</t>
  </si>
  <si>
    <t>Utworzenie wirtualnej strzelnicy w Liceum Ogólnokształcącym w Pionkach wraz z przystosowaniem pomieszczeń</t>
  </si>
  <si>
    <t>B.     186.265,00</t>
  </si>
  <si>
    <t xml:space="preserve">
 B.     372.750,00
 C.  2.492.915,00
 D.  1.061.000,00</t>
  </si>
  <si>
    <t>45.</t>
  </si>
  <si>
    <t>46.</t>
  </si>
  <si>
    <t>47.</t>
  </si>
  <si>
    <t>48.</t>
  </si>
  <si>
    <t>49.</t>
  </si>
  <si>
    <t>50.</t>
  </si>
  <si>
    <t>3564W Radom-Augustów-Kowala-Parznice - gmina Kowala</t>
  </si>
  <si>
    <t>52.</t>
  </si>
  <si>
    <t>53.</t>
  </si>
  <si>
    <t>A. Dotacje i subwencja z budżetu państwa (np. od wojewody)</t>
  </si>
  <si>
    <t>Zapewnienie spójności komunikacyjnej dróg powiatowych 1133W Stara Błotnica-Jedlanka oraz 3511W Urbanów-Jedlanka na terenie gminy Jedlińsk</t>
  </si>
  <si>
    <t xml:space="preserve">Zakup samochodu osobowego </t>
  </si>
  <si>
    <t>Wykonanie kompleksowego audytu energetycznego wraz z dokumentacją projektową 9 budynków</t>
  </si>
  <si>
    <t>Ogółem wydatki inwestycyjne dz. 750</t>
  </si>
  <si>
    <t>A.   145.741,00</t>
  </si>
  <si>
    <t>40.</t>
  </si>
  <si>
    <t>51.</t>
  </si>
  <si>
    <t>54.</t>
  </si>
  <si>
    <t>55.</t>
  </si>
  <si>
    <t>56.</t>
  </si>
  <si>
    <t>57.</t>
  </si>
  <si>
    <t>Ogółem wydatki inwestycyjne dz. 752</t>
  </si>
  <si>
    <t>Ogółem dz. 752</t>
  </si>
  <si>
    <t>D.   1.660.000,00</t>
  </si>
  <si>
    <t xml:space="preserve">                                   B.      100.000,00                                                                                                                                          </t>
  </si>
  <si>
    <t>B.     446.509,00</t>
  </si>
  <si>
    <t>3518W Wola Goryńska-Stare Mąkosy-Jedlnia - gmina Jastrzębia</t>
  </si>
  <si>
    <t>3545W Wierzbica-Polany-Krzyżanowice - gmina Iłża, Wierzbica</t>
  </si>
  <si>
    <t>B.     120.000,00</t>
  </si>
  <si>
    <t xml:space="preserve">
 D.  2.500.000,00</t>
  </si>
  <si>
    <t>3523W Jedlnia-Sokoły-Pionki - miasto Pionki</t>
  </si>
  <si>
    <t xml:space="preserve">
 B.     678.230,00
 C.  2.278.815,78
 D.     872.000,00       </t>
  </si>
  <si>
    <t>A.   3.197.940,00
 B.      650.776,00
 D.   2.400.000,00</t>
  </si>
  <si>
    <t>Modernizacja łazienki na I piętrze budynku Starostwa Powiatowego w Radomiu</t>
  </si>
  <si>
    <t>Zespół Szkół i Placówek w Chwałowicach</t>
  </si>
  <si>
    <t>58.</t>
  </si>
  <si>
    <t>59.</t>
  </si>
  <si>
    <t>60.</t>
  </si>
  <si>
    <t>61.</t>
  </si>
  <si>
    <t>62.</t>
  </si>
  <si>
    <t>63.</t>
  </si>
  <si>
    <t>A.     448.270,00       B.  1.000.000,00</t>
  </si>
  <si>
    <t>D.  1.456.000,00</t>
  </si>
  <si>
    <t>Ogółem wydatki na zakupy inwestycyjne dz. 852</t>
  </si>
  <si>
    <t>64.</t>
  </si>
  <si>
    <t>Dostosowanie łazienek na parterze budynku oraz budowa podjazdu dla osób niepełnosprawnych przy sali gimnastycznej w budynku Zespołu Szkół im. J.Śniadeckiego w Pionkach</t>
  </si>
  <si>
    <t>Budowa, dostawa i montaż zewnętrznego dźwigu elektrycznego dla uczniów z niepełnosprawnością ruchową i intelektualną w internacie Specjalnego Ośrodka Szkolno-Wychowawczego, Chwałowice 247</t>
  </si>
  <si>
    <t>Budowa śmietnika</t>
  </si>
  <si>
    <t>Budowa boksu</t>
  </si>
  <si>
    <t>Modernizacja przepompowni nieczystości płynnych</t>
  </si>
  <si>
    <t>Budowa altany</t>
  </si>
  <si>
    <t>A. 1.000.000,00</t>
  </si>
  <si>
    <t>65.</t>
  </si>
  <si>
    <t>66.</t>
  </si>
  <si>
    <t>67.</t>
  </si>
  <si>
    <t>Rozbudowa budynku Liceum Ogólnokształcącego w Pionkach o budowę sali gimnastycznej wraz z łącznikiem</t>
  </si>
  <si>
    <t>3523W Jedlnia-Sokoły-Pionki ulica Radomska - miasto Pionki</t>
  </si>
  <si>
    <t>Zakup samochodu ciężarowego</t>
  </si>
  <si>
    <t>B.      318.150,00</t>
  </si>
  <si>
    <t>68.</t>
  </si>
  <si>
    <t>PUP</t>
  </si>
  <si>
    <t>DPS Wierzbica</t>
  </si>
  <si>
    <t>Zakup pralnico-wirówki</t>
  </si>
  <si>
    <t>Zakup suszarki bębnowej</t>
  </si>
  <si>
    <t>Zakup kotła warzelnego elektrycznego</t>
  </si>
  <si>
    <t>69.</t>
  </si>
  <si>
    <t>Modernizacja systemu alarmowego w budynku PUP w Radomiu</t>
  </si>
  <si>
    <t xml:space="preserve">
 B.    845.250,00
 D.  1.525.109,38</t>
  </si>
  <si>
    <t xml:space="preserve">
 B.     500.000,00
 C.  1.706.589,13
 D.  2.153.349,00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</si>
</sst>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.00\ _z_ł_-;\-* #,##0.00\ _z_ł_-;_-* &quot;-&quot;\ _z_ł_-;_-@_-"/>
  </numFmts>
  <fonts count="14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3" fontId="0" fillId="0" borderId="8" xfId="0" applyNumberFormat="1" applyBorder="1" applyAlignment="1">
      <alignment vertical="center"/>
    </xf>
    <xf numFmtId="43" fontId="0" fillId="0" borderId="8" xfId="0" applyNumberFormat="1" applyBorder="1" applyAlignment="1">
      <alignment horizontal="right" vertical="center"/>
    </xf>
    <xf numFmtId="43" fontId="0" fillId="0" borderId="8" xfId="0" applyNumberForma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6" xfId="0" applyNumberFormat="1" applyFont="1" applyBorder="1" applyAlignment="1">
      <alignment vertical="center"/>
    </xf>
    <xf numFmtId="43" fontId="1" fillId="0" borderId="7" xfId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0" fillId="0" borderId="8" xfId="0" applyNumberFormat="1" applyFont="1" applyBorder="1" applyAlignment="1">
      <alignment vertical="center"/>
    </xf>
    <xf numFmtId="43" fontId="10" fillId="0" borderId="8" xfId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7" xfId="0" applyNumberFormat="1" applyFont="1" applyBorder="1" applyAlignment="1">
      <alignment vertical="center"/>
    </xf>
    <xf numFmtId="43" fontId="1" fillId="0" borderId="17" xfId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43" fontId="10" fillId="0" borderId="7" xfId="1" applyFont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43" fontId="0" fillId="0" borderId="19" xfId="0" applyNumberForma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43" fontId="0" fillId="0" borderId="19" xfId="0" applyNumberFormat="1" applyBorder="1" applyAlignment="1">
      <alignment vertical="center"/>
    </xf>
    <xf numFmtId="43" fontId="0" fillId="0" borderId="19" xfId="0" applyNumberFormat="1" applyBorder="1" applyAlignment="1">
      <alignment horizontal="right" vertical="center"/>
    </xf>
    <xf numFmtId="0" fontId="0" fillId="0" borderId="39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3" fontId="1" fillId="0" borderId="15" xfId="1" applyFont="1" applyBorder="1" applyAlignment="1">
      <alignment vertical="center"/>
    </xf>
    <xf numFmtId="43" fontId="0" fillId="0" borderId="15" xfId="0" applyNumberFormat="1" applyFont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vertical="center"/>
    </xf>
    <xf numFmtId="43" fontId="10" fillId="0" borderId="19" xfId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43" fontId="0" fillId="0" borderId="20" xfId="0" applyNumberFormat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4" fontId="0" fillId="0" borderId="20" xfId="0" applyNumberFormat="1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43" fontId="0" fillId="0" borderId="6" xfId="1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43" fontId="0" fillId="0" borderId="17" xfId="0" applyNumberFormat="1" applyFont="1" applyBorder="1" applyAlignment="1">
      <alignment vertical="center"/>
    </xf>
    <xf numFmtId="43" fontId="10" fillId="0" borderId="17" xfId="1" applyFont="1" applyBorder="1" applyAlignment="1">
      <alignment vertical="center"/>
    </xf>
    <xf numFmtId="4" fontId="0" fillId="0" borderId="17" xfId="0" applyNumberFormat="1" applyFont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43" fontId="0" fillId="0" borderId="17" xfId="0" applyNumberFormat="1" applyBorder="1" applyAlignment="1">
      <alignment horizontal="center" vertical="center"/>
    </xf>
    <xf numFmtId="43" fontId="0" fillId="0" borderId="17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4" fontId="0" fillId="0" borderId="1" xfId="0" applyNumberFormat="1" applyBorder="1" applyAlignment="1">
      <alignment vertical="center"/>
    </xf>
    <xf numFmtId="0" fontId="0" fillId="0" borderId="37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43" fontId="1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horizontal="center" vertical="center"/>
    </xf>
    <xf numFmtId="43" fontId="0" fillId="0" borderId="2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/>
    </xf>
    <xf numFmtId="43" fontId="1" fillId="0" borderId="19" xfId="1" applyFont="1" applyBorder="1" applyAlignment="1">
      <alignment vertical="center"/>
    </xf>
    <xf numFmtId="4" fontId="0" fillId="0" borderId="19" xfId="0" applyNumberFormat="1" applyBorder="1" applyAlignment="1">
      <alignment vertical="top"/>
    </xf>
    <xf numFmtId="43" fontId="0" fillId="0" borderId="6" xfId="0" applyNumberFormat="1" applyBorder="1" applyAlignment="1">
      <alignment vertical="top" wrapText="1"/>
    </xf>
    <xf numFmtId="43" fontId="0" fillId="0" borderId="19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36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43" fontId="0" fillId="0" borderId="19" xfId="0" applyNumberFormat="1" applyBorder="1" applyAlignment="1">
      <alignment horizontal="left" vertical="center" wrapText="1"/>
    </xf>
    <xf numFmtId="43" fontId="1" fillId="0" borderId="19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0" fontId="1" fillId="0" borderId="37" xfId="0" applyFont="1" applyBorder="1" applyAlignment="1">
      <alignment horizontal="center" vertical="center" wrapText="1"/>
    </xf>
    <xf numFmtId="43" fontId="8" fillId="0" borderId="7" xfId="0" applyNumberFormat="1" applyFont="1" applyBorder="1" applyAlignment="1">
      <alignment vertical="center"/>
    </xf>
    <xf numFmtId="43" fontId="8" fillId="0" borderId="7" xfId="1" applyFont="1" applyBorder="1" applyAlignment="1">
      <alignment vertical="center"/>
    </xf>
    <xf numFmtId="0" fontId="0" fillId="0" borderId="37" xfId="0" applyFont="1" applyBorder="1" applyAlignment="1">
      <alignment horizontal="center" vertical="center"/>
    </xf>
    <xf numFmtId="43" fontId="8" fillId="0" borderId="1" xfId="0" applyNumberFormat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0" fillId="0" borderId="37" xfId="0" applyBorder="1" applyAlignment="1">
      <alignment horizontal="center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43" fontId="0" fillId="0" borderId="19" xfId="0" applyNumberFormat="1" applyBorder="1" applyAlignment="1">
      <alignment horizontal="left" vertical="center" wrapText="1"/>
    </xf>
    <xf numFmtId="43" fontId="0" fillId="0" borderId="20" xfId="0" applyNumberFormat="1" applyBorder="1" applyAlignment="1">
      <alignment vertical="center"/>
    </xf>
    <xf numFmtId="43" fontId="0" fillId="0" borderId="20" xfId="1" applyFont="1" applyBorder="1" applyAlignment="1">
      <alignment vertical="center"/>
    </xf>
    <xf numFmtId="0" fontId="8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3" fontId="0" fillId="0" borderId="7" xfId="0" applyNumberForma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43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0" fillId="0" borderId="36" xfId="0" applyBorder="1" applyAlignment="1">
      <alignment horizontal="center" vertical="center"/>
    </xf>
    <xf numFmtId="43" fontId="0" fillId="0" borderId="1" xfId="0" applyNumberFormat="1" applyBorder="1" applyAlignment="1">
      <alignment horizontal="left" vertical="top"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43" fontId="0" fillId="0" borderId="6" xfId="0" applyNumberFormat="1" applyBorder="1" applyAlignment="1">
      <alignment horizontal="center" vertical="center"/>
    </xf>
    <xf numFmtId="43" fontId="0" fillId="0" borderId="19" xfId="0" applyNumberForma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0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43" fontId="0" fillId="0" borderId="20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43" fontId="0" fillId="0" borderId="6" xfId="0" applyNumberFormat="1" applyBorder="1" applyAlignment="1">
      <alignment horizontal="left" vertical="center" wrapText="1"/>
    </xf>
    <xf numFmtId="43" fontId="0" fillId="0" borderId="19" xfId="0" applyNumberForma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3" fontId="1" fillId="0" borderId="6" xfId="0" applyNumberFormat="1" applyFont="1" applyBorder="1" applyAlignment="1">
      <alignment horizontal="center" vertical="center"/>
    </xf>
    <xf numFmtId="43" fontId="1" fillId="0" borderId="19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43" fontId="10" fillId="0" borderId="20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43" fontId="10" fillId="0" borderId="6" xfId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0" fillId="0" borderId="6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22"/>
  <sheetViews>
    <sheetView tabSelected="1" topLeftCell="A28" workbookViewId="0">
      <selection activeCell="F45" sqref="F45:F46"/>
    </sheetView>
  </sheetViews>
  <sheetFormatPr defaultRowHeight="12.75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6.85546875" style="1" customWidth="1"/>
    <col min="7" max="7" width="17" style="1" customWidth="1"/>
    <col min="8" max="9" width="16.140625" style="1" bestFit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14" ht="18">
      <c r="A1" s="211" t="s">
        <v>62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4" ht="10.5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12</v>
      </c>
    </row>
    <row r="3" spans="1:14" s="7" customFormat="1" ht="20.100000000000001" customHeight="1">
      <c r="A3" s="212" t="s">
        <v>13</v>
      </c>
      <c r="B3" s="214" t="s">
        <v>5</v>
      </c>
      <c r="C3" s="214" t="s">
        <v>11</v>
      </c>
      <c r="D3" s="214" t="s">
        <v>20</v>
      </c>
      <c r="E3" s="216" t="s">
        <v>23</v>
      </c>
      <c r="F3" s="216" t="s">
        <v>19</v>
      </c>
      <c r="G3" s="216" t="s">
        <v>16</v>
      </c>
      <c r="H3" s="216"/>
      <c r="I3" s="216"/>
      <c r="J3" s="216"/>
      <c r="K3" s="216"/>
      <c r="L3" s="218" t="s">
        <v>21</v>
      </c>
    </row>
    <row r="4" spans="1:14" s="7" customFormat="1" ht="20.100000000000001" customHeight="1">
      <c r="A4" s="213"/>
      <c r="B4" s="215"/>
      <c r="C4" s="215"/>
      <c r="D4" s="215"/>
      <c r="E4" s="217"/>
      <c r="F4" s="217"/>
      <c r="G4" s="217" t="s">
        <v>63</v>
      </c>
      <c r="H4" s="217" t="s">
        <v>25</v>
      </c>
      <c r="I4" s="217"/>
      <c r="J4" s="217"/>
      <c r="K4" s="217"/>
      <c r="L4" s="219"/>
    </row>
    <row r="5" spans="1:14" s="7" customFormat="1" ht="29.25" customHeight="1">
      <c r="A5" s="213"/>
      <c r="B5" s="215"/>
      <c r="C5" s="215"/>
      <c r="D5" s="215"/>
      <c r="E5" s="217"/>
      <c r="F5" s="217"/>
      <c r="G5" s="217"/>
      <c r="H5" s="217" t="s">
        <v>22</v>
      </c>
      <c r="I5" s="217" t="s">
        <v>17</v>
      </c>
      <c r="J5" s="217" t="s">
        <v>24</v>
      </c>
      <c r="K5" s="217" t="s">
        <v>18</v>
      </c>
      <c r="L5" s="219"/>
    </row>
    <row r="6" spans="1:14" s="7" customFormat="1" ht="20.100000000000001" customHeight="1">
      <c r="A6" s="213"/>
      <c r="B6" s="215"/>
      <c r="C6" s="215"/>
      <c r="D6" s="215"/>
      <c r="E6" s="217"/>
      <c r="F6" s="217"/>
      <c r="G6" s="217"/>
      <c r="H6" s="217"/>
      <c r="I6" s="217"/>
      <c r="J6" s="217"/>
      <c r="K6" s="217"/>
      <c r="L6" s="219"/>
    </row>
    <row r="7" spans="1:14" s="7" customFormat="1" ht="20.100000000000001" customHeight="1">
      <c r="A7" s="213"/>
      <c r="B7" s="215"/>
      <c r="C7" s="215"/>
      <c r="D7" s="215"/>
      <c r="E7" s="217"/>
      <c r="F7" s="217"/>
      <c r="G7" s="217"/>
      <c r="H7" s="217"/>
      <c r="I7" s="217"/>
      <c r="J7" s="217"/>
      <c r="K7" s="217"/>
      <c r="L7" s="219"/>
    </row>
    <row r="8" spans="1:14" ht="8.1" customHeight="1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14" ht="36" customHeight="1">
      <c r="A9" s="122" t="s">
        <v>6</v>
      </c>
      <c r="B9" s="123">
        <v>600</v>
      </c>
      <c r="C9" s="123">
        <v>60014</v>
      </c>
      <c r="D9" s="123">
        <v>6050</v>
      </c>
      <c r="E9" s="125" t="s">
        <v>136</v>
      </c>
      <c r="F9" s="126">
        <v>1289297</v>
      </c>
      <c r="G9" s="127">
        <v>139482</v>
      </c>
      <c r="H9" s="127">
        <v>139482</v>
      </c>
      <c r="I9" s="123"/>
      <c r="J9" s="123"/>
      <c r="K9" s="123"/>
      <c r="L9" s="124" t="s">
        <v>30</v>
      </c>
      <c r="M9" s="2"/>
      <c r="N9" s="2"/>
    </row>
    <row r="10" spans="1:14" ht="51.75" customHeight="1">
      <c r="A10" s="122" t="s">
        <v>7</v>
      </c>
      <c r="B10" s="123">
        <v>600</v>
      </c>
      <c r="C10" s="123">
        <v>60014</v>
      </c>
      <c r="D10" s="123">
        <v>6050</v>
      </c>
      <c r="E10" s="125" t="s">
        <v>154</v>
      </c>
      <c r="F10" s="126">
        <v>2228166</v>
      </c>
      <c r="G10" s="127">
        <v>128166</v>
      </c>
      <c r="H10" s="127">
        <v>128166</v>
      </c>
      <c r="I10" s="123"/>
      <c r="J10" s="123"/>
      <c r="K10" s="123"/>
      <c r="L10" s="124" t="s">
        <v>30</v>
      </c>
      <c r="M10" s="2"/>
      <c r="N10" s="2"/>
    </row>
    <row r="11" spans="1:14" ht="33" customHeight="1">
      <c r="A11" s="122" t="s">
        <v>8</v>
      </c>
      <c r="B11" s="123">
        <v>600</v>
      </c>
      <c r="C11" s="123">
        <v>60014</v>
      </c>
      <c r="D11" s="123">
        <v>6050</v>
      </c>
      <c r="E11" s="125" t="s">
        <v>140</v>
      </c>
      <c r="F11" s="126">
        <v>230010</v>
      </c>
      <c r="G11" s="127">
        <v>100000</v>
      </c>
      <c r="H11" s="127">
        <v>100000</v>
      </c>
      <c r="I11" s="123"/>
      <c r="J11" s="123"/>
      <c r="K11" s="123"/>
      <c r="L11" s="124" t="s">
        <v>30</v>
      </c>
      <c r="M11" s="2"/>
      <c r="N11" s="2"/>
    </row>
    <row r="12" spans="1:14" ht="28.5" customHeight="1">
      <c r="A12" s="199" t="s">
        <v>4</v>
      </c>
      <c r="B12" s="201">
        <v>600</v>
      </c>
      <c r="C12" s="203">
        <v>60014</v>
      </c>
      <c r="D12" s="201">
        <v>6050</v>
      </c>
      <c r="E12" s="205" t="s">
        <v>56</v>
      </c>
      <c r="F12" s="207">
        <v>23783623.809999999</v>
      </c>
      <c r="G12" s="207">
        <v>4060871</v>
      </c>
      <c r="H12" s="207">
        <v>1156601</v>
      </c>
      <c r="I12" s="209"/>
      <c r="J12" s="178" t="s">
        <v>185</v>
      </c>
      <c r="K12" s="162"/>
      <c r="L12" s="254" t="s">
        <v>30</v>
      </c>
      <c r="M12" s="2"/>
      <c r="N12" s="2"/>
    </row>
    <row r="13" spans="1:14" ht="24.75" customHeight="1">
      <c r="A13" s="200"/>
      <c r="B13" s="202"/>
      <c r="C13" s="204"/>
      <c r="D13" s="202"/>
      <c r="E13" s="206"/>
      <c r="F13" s="208"/>
      <c r="G13" s="208"/>
      <c r="H13" s="208"/>
      <c r="I13" s="210"/>
      <c r="J13" s="181" t="s">
        <v>186</v>
      </c>
      <c r="K13" s="88"/>
      <c r="L13" s="255"/>
      <c r="M13" s="27"/>
      <c r="N13" s="14"/>
    </row>
    <row r="14" spans="1:14" ht="51.75" customHeight="1">
      <c r="A14" s="199" t="s">
        <v>9</v>
      </c>
      <c r="B14" s="201">
        <v>600</v>
      </c>
      <c r="C14" s="201">
        <v>60014</v>
      </c>
      <c r="D14" s="201">
        <v>6050</v>
      </c>
      <c r="E14" s="205" t="s">
        <v>57</v>
      </c>
      <c r="F14" s="207">
        <v>6649746.6799999997</v>
      </c>
      <c r="G14" s="207">
        <v>5979820.7800000003</v>
      </c>
      <c r="H14" s="207">
        <v>2150775</v>
      </c>
      <c r="I14" s="207"/>
      <c r="J14" s="64" t="s">
        <v>175</v>
      </c>
      <c r="K14" s="207"/>
      <c r="L14" s="254" t="s">
        <v>30</v>
      </c>
      <c r="M14" s="27"/>
      <c r="N14" s="14"/>
    </row>
    <row r="15" spans="1:14" ht="9" customHeight="1">
      <c r="A15" s="200"/>
      <c r="B15" s="202"/>
      <c r="C15" s="202"/>
      <c r="D15" s="202"/>
      <c r="E15" s="206"/>
      <c r="F15" s="208"/>
      <c r="G15" s="208"/>
      <c r="H15" s="208"/>
      <c r="I15" s="208"/>
      <c r="J15" s="81"/>
      <c r="K15" s="208"/>
      <c r="L15" s="255"/>
      <c r="M15" s="27"/>
      <c r="N15" s="14"/>
    </row>
    <row r="16" spans="1:14" ht="29.25" customHeight="1">
      <c r="A16" s="199" t="s">
        <v>10</v>
      </c>
      <c r="B16" s="201">
        <v>600</v>
      </c>
      <c r="C16" s="201">
        <v>60014</v>
      </c>
      <c r="D16" s="201">
        <v>6050</v>
      </c>
      <c r="E16" s="205" t="s">
        <v>137</v>
      </c>
      <c r="F16" s="207">
        <v>1565357</v>
      </c>
      <c r="G16" s="207">
        <v>1536452</v>
      </c>
      <c r="H16" s="207">
        <v>1218302</v>
      </c>
      <c r="I16" s="207"/>
      <c r="J16" s="133" t="s">
        <v>202</v>
      </c>
      <c r="K16" s="132"/>
      <c r="L16" s="254" t="s">
        <v>30</v>
      </c>
      <c r="M16" s="27"/>
      <c r="N16" s="14"/>
    </row>
    <row r="17" spans="1:37" ht="15" customHeight="1">
      <c r="A17" s="200"/>
      <c r="B17" s="202"/>
      <c r="C17" s="202"/>
      <c r="D17" s="202"/>
      <c r="E17" s="206"/>
      <c r="F17" s="208"/>
      <c r="G17" s="208"/>
      <c r="H17" s="208"/>
      <c r="I17" s="208"/>
      <c r="J17" s="133"/>
      <c r="K17" s="132"/>
      <c r="L17" s="255"/>
      <c r="M17" s="27"/>
      <c r="N17" s="14"/>
    </row>
    <row r="18" spans="1:37" ht="34.5" customHeight="1">
      <c r="A18" s="199" t="s">
        <v>27</v>
      </c>
      <c r="B18" s="201">
        <v>600</v>
      </c>
      <c r="C18" s="201">
        <v>60014</v>
      </c>
      <c r="D18" s="201">
        <v>6050</v>
      </c>
      <c r="E18" s="205" t="s">
        <v>61</v>
      </c>
      <c r="F18" s="207">
        <v>15748812.810000001</v>
      </c>
      <c r="G18" s="207">
        <v>6095646</v>
      </c>
      <c r="H18" s="207">
        <v>2168981</v>
      </c>
      <c r="I18" s="207"/>
      <c r="J18" s="256" t="s">
        <v>143</v>
      </c>
      <c r="K18" s="207"/>
      <c r="L18" s="254" t="s">
        <v>30</v>
      </c>
      <c r="M18" s="27"/>
      <c r="N18" s="14"/>
      <c r="O18" s="43"/>
      <c r="P18" s="43"/>
      <c r="Q18" s="43"/>
      <c r="R18" s="43"/>
      <c r="S18" s="44"/>
      <c r="T18" s="18"/>
      <c r="U18" s="18"/>
      <c r="V18" s="45"/>
      <c r="W18" s="45"/>
      <c r="X18" s="46"/>
      <c r="Y18" s="18"/>
      <c r="Z18" s="47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6.5" customHeight="1">
      <c r="A19" s="200"/>
      <c r="B19" s="202"/>
      <c r="C19" s="202"/>
      <c r="D19" s="202"/>
      <c r="E19" s="206"/>
      <c r="F19" s="208"/>
      <c r="G19" s="208"/>
      <c r="H19" s="208"/>
      <c r="I19" s="208"/>
      <c r="J19" s="257"/>
      <c r="K19" s="208"/>
      <c r="L19" s="255"/>
      <c r="M19" s="27"/>
      <c r="N19" s="14"/>
      <c r="O19" s="43"/>
      <c r="P19" s="43"/>
      <c r="Q19" s="43"/>
      <c r="R19" s="43"/>
      <c r="S19" s="44"/>
      <c r="T19" s="18"/>
      <c r="U19" s="18"/>
      <c r="V19" s="45"/>
      <c r="W19" s="45"/>
      <c r="X19" s="46"/>
      <c r="Y19" s="18"/>
      <c r="Z19" s="47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35.25" customHeight="1">
      <c r="A20" s="28" t="s">
        <v>28</v>
      </c>
      <c r="B20" s="6">
        <v>600</v>
      </c>
      <c r="C20" s="6">
        <v>60014</v>
      </c>
      <c r="D20" s="6">
        <v>6050</v>
      </c>
      <c r="E20" s="10" t="s">
        <v>64</v>
      </c>
      <c r="F20" s="9">
        <v>1295447</v>
      </c>
      <c r="G20" s="9">
        <v>195447</v>
      </c>
      <c r="H20" s="16">
        <v>195447</v>
      </c>
      <c r="I20" s="16"/>
      <c r="J20" s="17"/>
      <c r="K20" s="9"/>
      <c r="L20" s="29" t="s">
        <v>30</v>
      </c>
      <c r="M20" s="27"/>
      <c r="N20" s="14"/>
      <c r="O20" s="43"/>
      <c r="P20" s="43"/>
      <c r="Q20" s="43"/>
      <c r="R20" s="43"/>
      <c r="S20" s="44"/>
      <c r="T20" s="18"/>
      <c r="U20" s="18"/>
      <c r="V20" s="45"/>
      <c r="W20" s="45"/>
      <c r="X20" s="46"/>
      <c r="Y20" s="18"/>
      <c r="Z20" s="47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34.5" customHeight="1">
      <c r="A21" s="28" t="s">
        <v>0</v>
      </c>
      <c r="B21" s="6">
        <v>600</v>
      </c>
      <c r="C21" s="74">
        <v>60014</v>
      </c>
      <c r="D21" s="6">
        <v>6050</v>
      </c>
      <c r="E21" s="42" t="s">
        <v>65</v>
      </c>
      <c r="F21" s="9">
        <v>1381055</v>
      </c>
      <c r="G21" s="9">
        <v>281055</v>
      </c>
      <c r="H21" s="16">
        <v>281055</v>
      </c>
      <c r="I21" s="16"/>
      <c r="J21" s="17"/>
      <c r="K21" s="9"/>
      <c r="L21" s="29" t="s">
        <v>30</v>
      </c>
      <c r="M21" s="27"/>
      <c r="N21" s="14"/>
    </row>
    <row r="22" spans="1:37" ht="36.75" customHeight="1">
      <c r="A22" s="28" t="s">
        <v>1</v>
      </c>
      <c r="B22" s="6">
        <v>600</v>
      </c>
      <c r="C22" s="6">
        <v>60014</v>
      </c>
      <c r="D22" s="6">
        <v>6050</v>
      </c>
      <c r="E22" s="42" t="s">
        <v>60</v>
      </c>
      <c r="F22" s="9">
        <v>2506100.15</v>
      </c>
      <c r="G22" s="9">
        <v>100000</v>
      </c>
      <c r="H22" s="16">
        <v>100000</v>
      </c>
      <c r="I22" s="16"/>
      <c r="J22" s="17"/>
      <c r="K22" s="9"/>
      <c r="L22" s="29" t="s">
        <v>30</v>
      </c>
      <c r="M22" s="27"/>
      <c r="N22" s="14"/>
    </row>
    <row r="23" spans="1:37" ht="52.5" customHeight="1">
      <c r="A23" s="199" t="s">
        <v>2</v>
      </c>
      <c r="B23" s="201">
        <v>600</v>
      </c>
      <c r="C23" s="201">
        <v>60014</v>
      </c>
      <c r="D23" s="201">
        <v>6050</v>
      </c>
      <c r="E23" s="205" t="s">
        <v>170</v>
      </c>
      <c r="F23" s="207">
        <v>2799194.38</v>
      </c>
      <c r="G23" s="207">
        <v>2672873.38</v>
      </c>
      <c r="H23" s="207">
        <v>302514</v>
      </c>
      <c r="I23" s="207"/>
      <c r="J23" s="64" t="s">
        <v>211</v>
      </c>
      <c r="K23" s="207"/>
      <c r="L23" s="254" t="s">
        <v>30</v>
      </c>
      <c r="M23" s="27"/>
      <c r="N23" s="14"/>
    </row>
    <row r="24" spans="1:37" ht="12.75" customHeight="1">
      <c r="A24" s="200"/>
      <c r="B24" s="202"/>
      <c r="C24" s="202"/>
      <c r="D24" s="202"/>
      <c r="E24" s="253"/>
      <c r="F24" s="208"/>
      <c r="G24" s="208"/>
      <c r="H24" s="208"/>
      <c r="I24" s="208"/>
      <c r="J24" s="81"/>
      <c r="K24" s="208"/>
      <c r="L24" s="255"/>
      <c r="M24" s="27"/>
      <c r="N24" s="14"/>
    </row>
    <row r="25" spans="1:37" ht="52.5" customHeight="1">
      <c r="A25" s="199" t="s">
        <v>3</v>
      </c>
      <c r="B25" s="201">
        <v>600</v>
      </c>
      <c r="C25" s="201">
        <v>60014</v>
      </c>
      <c r="D25" s="201">
        <v>6050</v>
      </c>
      <c r="E25" s="263" t="s">
        <v>58</v>
      </c>
      <c r="F25" s="207">
        <v>6748764</v>
      </c>
      <c r="G25" s="207">
        <v>6582714</v>
      </c>
      <c r="H25" s="207">
        <v>333998</v>
      </c>
      <c r="I25" s="207"/>
      <c r="J25" s="64" t="s">
        <v>176</v>
      </c>
      <c r="K25" s="207"/>
      <c r="L25" s="254" t="s">
        <v>30</v>
      </c>
      <c r="M25" s="27"/>
      <c r="N25" s="14"/>
    </row>
    <row r="26" spans="1:37" ht="6" customHeight="1">
      <c r="A26" s="200"/>
      <c r="B26" s="202"/>
      <c r="C26" s="202"/>
      <c r="D26" s="202"/>
      <c r="E26" s="253"/>
      <c r="F26" s="208"/>
      <c r="G26" s="208"/>
      <c r="H26" s="208"/>
      <c r="I26" s="208"/>
      <c r="J26" s="81"/>
      <c r="K26" s="208"/>
      <c r="L26" s="255"/>
      <c r="M26" s="27"/>
      <c r="N26" s="14"/>
    </row>
    <row r="27" spans="1:37" ht="27.75" customHeight="1">
      <c r="A27" s="157" t="s">
        <v>37</v>
      </c>
      <c r="B27" s="160">
        <v>600</v>
      </c>
      <c r="C27" s="160">
        <v>60014</v>
      </c>
      <c r="D27" s="160">
        <v>6050</v>
      </c>
      <c r="E27" s="161" t="s">
        <v>174</v>
      </c>
      <c r="F27" s="152">
        <v>280000</v>
      </c>
      <c r="G27" s="152">
        <v>280000</v>
      </c>
      <c r="H27" s="152">
        <v>280000</v>
      </c>
      <c r="I27" s="152"/>
      <c r="J27" s="81"/>
      <c r="K27" s="152"/>
      <c r="L27" s="153" t="s">
        <v>30</v>
      </c>
      <c r="M27" s="27"/>
      <c r="N27" s="14"/>
    </row>
    <row r="28" spans="1:37" ht="31.5" customHeight="1">
      <c r="A28" s="194" t="s">
        <v>44</v>
      </c>
      <c r="B28" s="195">
        <v>600</v>
      </c>
      <c r="C28" s="195">
        <v>60014</v>
      </c>
      <c r="D28" s="195">
        <v>6050</v>
      </c>
      <c r="E28" s="196" t="s">
        <v>200</v>
      </c>
      <c r="F28" s="190">
        <v>862353.6</v>
      </c>
      <c r="G28" s="190">
        <v>245136</v>
      </c>
      <c r="H28" s="190">
        <v>245136</v>
      </c>
      <c r="I28" s="190"/>
      <c r="J28" s="81"/>
      <c r="K28" s="190"/>
      <c r="L28" s="192" t="s">
        <v>30</v>
      </c>
      <c r="M28" s="27"/>
      <c r="N28" s="14"/>
    </row>
    <row r="29" spans="1:37" ht="35.25" customHeight="1">
      <c r="A29" s="28" t="s">
        <v>45</v>
      </c>
      <c r="B29" s="6">
        <v>600</v>
      </c>
      <c r="C29" s="74">
        <v>60014</v>
      </c>
      <c r="D29" s="6">
        <v>6050</v>
      </c>
      <c r="E29" s="42" t="s">
        <v>66</v>
      </c>
      <c r="F29" s="9">
        <v>4131820.35</v>
      </c>
      <c r="G29" s="9">
        <v>50000</v>
      </c>
      <c r="H29" s="16">
        <v>50000</v>
      </c>
      <c r="I29" s="16"/>
      <c r="J29" s="17"/>
      <c r="K29" s="9"/>
      <c r="L29" s="29" t="s">
        <v>30</v>
      </c>
      <c r="M29" s="27"/>
      <c r="N29" s="14"/>
    </row>
    <row r="30" spans="1:37" ht="30.75" customHeight="1">
      <c r="A30" s="28" t="s">
        <v>46</v>
      </c>
      <c r="B30" s="6">
        <v>600</v>
      </c>
      <c r="C30" s="74">
        <v>60014</v>
      </c>
      <c r="D30" s="6">
        <v>6050</v>
      </c>
      <c r="E30" s="10" t="s">
        <v>131</v>
      </c>
      <c r="F30" s="9">
        <v>6234186.9400000004</v>
      </c>
      <c r="G30" s="9">
        <v>1796509</v>
      </c>
      <c r="H30" s="16">
        <v>1350000</v>
      </c>
      <c r="I30" s="16"/>
      <c r="J30" s="17" t="s">
        <v>169</v>
      </c>
      <c r="K30" s="9"/>
      <c r="L30" s="29" t="s">
        <v>30</v>
      </c>
      <c r="M30" s="27"/>
      <c r="N30" s="14"/>
    </row>
    <row r="31" spans="1:37" ht="33.75" customHeight="1">
      <c r="A31" s="199" t="s">
        <v>38</v>
      </c>
      <c r="B31" s="201">
        <v>600</v>
      </c>
      <c r="C31" s="203">
        <v>60014</v>
      </c>
      <c r="D31" s="201">
        <v>6050</v>
      </c>
      <c r="E31" s="205" t="s">
        <v>99</v>
      </c>
      <c r="F31" s="207">
        <v>2783560</v>
      </c>
      <c r="G31" s="207">
        <v>2695000</v>
      </c>
      <c r="H31" s="207">
        <v>935000</v>
      </c>
      <c r="I31" s="30"/>
      <c r="J31" s="151" t="s">
        <v>168</v>
      </c>
      <c r="K31" s="207"/>
      <c r="L31" s="254" t="s">
        <v>30</v>
      </c>
      <c r="M31" s="27"/>
      <c r="N31" s="14"/>
    </row>
    <row r="32" spans="1:37" ht="16.5" customHeight="1">
      <c r="A32" s="200"/>
      <c r="B32" s="202"/>
      <c r="C32" s="204"/>
      <c r="D32" s="202"/>
      <c r="E32" s="206"/>
      <c r="F32" s="208"/>
      <c r="G32" s="208"/>
      <c r="H32" s="208"/>
      <c r="I32" s="88"/>
      <c r="J32" s="163" t="s">
        <v>167</v>
      </c>
      <c r="K32" s="208"/>
      <c r="L32" s="255"/>
      <c r="M32" s="27"/>
      <c r="N32" s="14"/>
    </row>
    <row r="33" spans="1:14" ht="36" customHeight="1">
      <c r="A33" s="194" t="s">
        <v>39</v>
      </c>
      <c r="B33" s="84">
        <v>600</v>
      </c>
      <c r="C33" s="86">
        <v>60014</v>
      </c>
      <c r="D33" s="84">
        <v>6050</v>
      </c>
      <c r="E33" s="87" t="s">
        <v>67</v>
      </c>
      <c r="F33" s="88">
        <v>380000</v>
      </c>
      <c r="G33" s="88">
        <v>380000</v>
      </c>
      <c r="H33" s="89">
        <v>380000</v>
      </c>
      <c r="I33" s="89"/>
      <c r="J33" s="81"/>
      <c r="K33" s="88"/>
      <c r="L33" s="83" t="s">
        <v>30</v>
      </c>
      <c r="M33" s="27"/>
      <c r="N33" s="14"/>
    </row>
    <row r="34" spans="1:14" ht="35.25" customHeight="1">
      <c r="A34" s="28" t="s">
        <v>49</v>
      </c>
      <c r="B34" s="6">
        <v>600</v>
      </c>
      <c r="C34" s="74">
        <v>60014</v>
      </c>
      <c r="D34" s="6">
        <v>6050</v>
      </c>
      <c r="E34" s="42" t="s">
        <v>68</v>
      </c>
      <c r="F34" s="9">
        <v>1011807</v>
      </c>
      <c r="G34" s="9">
        <v>111807</v>
      </c>
      <c r="H34" s="16">
        <v>111807</v>
      </c>
      <c r="I34" s="16"/>
      <c r="J34" s="17"/>
      <c r="K34" s="9"/>
      <c r="L34" s="29" t="s">
        <v>30</v>
      </c>
      <c r="M34" s="27"/>
      <c r="N34" s="14"/>
    </row>
    <row r="35" spans="1:14" ht="30.75" customHeight="1">
      <c r="A35" s="28" t="s">
        <v>50</v>
      </c>
      <c r="B35" s="6">
        <v>600</v>
      </c>
      <c r="C35" s="74">
        <v>60014</v>
      </c>
      <c r="D35" s="6">
        <v>6050</v>
      </c>
      <c r="E35" s="10" t="s">
        <v>132</v>
      </c>
      <c r="F35" s="9">
        <v>805600</v>
      </c>
      <c r="G35" s="9">
        <v>726265</v>
      </c>
      <c r="H35" s="16">
        <v>540000</v>
      </c>
      <c r="I35" s="16"/>
      <c r="J35" s="17" t="s">
        <v>142</v>
      </c>
      <c r="K35" s="9"/>
      <c r="L35" s="29" t="s">
        <v>30</v>
      </c>
      <c r="M35" s="27"/>
      <c r="N35" s="14"/>
    </row>
    <row r="36" spans="1:14" ht="37.5" customHeight="1">
      <c r="A36" s="28" t="s">
        <v>78</v>
      </c>
      <c r="B36" s="6">
        <v>600</v>
      </c>
      <c r="C36" s="6">
        <v>60014</v>
      </c>
      <c r="D36" s="6">
        <v>6050</v>
      </c>
      <c r="E36" s="42" t="s">
        <v>59</v>
      </c>
      <c r="F36" s="9">
        <v>13382602.300000001</v>
      </c>
      <c r="G36" s="9">
        <v>393970</v>
      </c>
      <c r="H36" s="16">
        <v>393970</v>
      </c>
      <c r="I36" s="16"/>
      <c r="J36" s="17"/>
      <c r="K36" s="9"/>
      <c r="L36" s="29" t="s">
        <v>30</v>
      </c>
      <c r="M36" s="27"/>
      <c r="N36" s="14"/>
    </row>
    <row r="37" spans="1:14" ht="34.5" customHeight="1">
      <c r="A37" s="28" t="s">
        <v>51</v>
      </c>
      <c r="B37" s="6">
        <v>600</v>
      </c>
      <c r="C37" s="6">
        <v>60014</v>
      </c>
      <c r="D37" s="6">
        <v>6050</v>
      </c>
      <c r="E37" s="10" t="s">
        <v>171</v>
      </c>
      <c r="F37" s="9">
        <v>1119094</v>
      </c>
      <c r="G37" s="9">
        <v>219094</v>
      </c>
      <c r="H37" s="16">
        <v>219094</v>
      </c>
      <c r="I37" s="16"/>
      <c r="J37" s="17"/>
      <c r="K37" s="9"/>
      <c r="L37" s="29" t="s">
        <v>30</v>
      </c>
      <c r="M37" s="27"/>
      <c r="N37" s="14"/>
    </row>
    <row r="38" spans="1:14" ht="25.5" customHeight="1">
      <c r="A38" s="28" t="s">
        <v>79</v>
      </c>
      <c r="B38" s="6">
        <v>600</v>
      </c>
      <c r="C38" s="6">
        <v>60014</v>
      </c>
      <c r="D38" s="6">
        <v>6050</v>
      </c>
      <c r="E38" s="42" t="s">
        <v>69</v>
      </c>
      <c r="F38" s="9">
        <v>734433.99</v>
      </c>
      <c r="G38" s="9">
        <v>100000</v>
      </c>
      <c r="H38" s="16">
        <v>100000</v>
      </c>
      <c r="I38" s="16"/>
      <c r="J38" s="17"/>
      <c r="K38" s="9"/>
      <c r="L38" s="29" t="s">
        <v>30</v>
      </c>
      <c r="M38" s="27"/>
      <c r="N38" s="14"/>
    </row>
    <row r="39" spans="1:14" ht="27" customHeight="1">
      <c r="A39" s="28" t="s">
        <v>80</v>
      </c>
      <c r="B39" s="6">
        <v>600</v>
      </c>
      <c r="C39" s="6">
        <v>60014</v>
      </c>
      <c r="D39" s="6">
        <v>6050</v>
      </c>
      <c r="E39" s="42" t="s">
        <v>54</v>
      </c>
      <c r="F39" s="23">
        <v>1442210</v>
      </c>
      <c r="G39" s="9">
        <v>254610</v>
      </c>
      <c r="H39" s="16">
        <v>254610</v>
      </c>
      <c r="I39" s="16"/>
      <c r="J39" s="17"/>
      <c r="K39" s="9"/>
      <c r="L39" s="29" t="s">
        <v>30</v>
      </c>
      <c r="M39" s="27"/>
      <c r="N39" s="14"/>
    </row>
    <row r="40" spans="1:14" ht="30.75" customHeight="1">
      <c r="A40" s="28" t="s">
        <v>81</v>
      </c>
      <c r="B40" s="6">
        <v>600</v>
      </c>
      <c r="C40" s="6">
        <v>60014</v>
      </c>
      <c r="D40" s="6">
        <v>6050</v>
      </c>
      <c r="E40" s="10" t="s">
        <v>139</v>
      </c>
      <c r="F40" s="23">
        <v>300120</v>
      </c>
      <c r="G40" s="9">
        <v>10500</v>
      </c>
      <c r="H40" s="16">
        <v>10500</v>
      </c>
      <c r="I40" s="16"/>
      <c r="J40" s="17"/>
      <c r="K40" s="9"/>
      <c r="L40" s="29" t="s">
        <v>30</v>
      </c>
      <c r="M40" s="27"/>
      <c r="N40" s="14"/>
    </row>
    <row r="41" spans="1:14" ht="33.75" customHeight="1">
      <c r="A41" s="28" t="s">
        <v>85</v>
      </c>
      <c r="B41" s="6">
        <v>600</v>
      </c>
      <c r="C41" s="6">
        <v>60014</v>
      </c>
      <c r="D41" s="6">
        <v>6050</v>
      </c>
      <c r="E41" s="42" t="s">
        <v>73</v>
      </c>
      <c r="F41" s="23">
        <v>1766050</v>
      </c>
      <c r="G41" s="9">
        <v>100000</v>
      </c>
      <c r="H41" s="16">
        <v>100000</v>
      </c>
      <c r="I41" s="16"/>
      <c r="J41" s="17"/>
      <c r="K41" s="9"/>
      <c r="L41" s="29" t="s">
        <v>30</v>
      </c>
      <c r="M41" s="27"/>
      <c r="N41" s="14"/>
    </row>
    <row r="42" spans="1:14" ht="35.25" customHeight="1">
      <c r="A42" s="28" t="s">
        <v>94</v>
      </c>
      <c r="B42" s="6">
        <v>600</v>
      </c>
      <c r="C42" s="6">
        <v>60014</v>
      </c>
      <c r="D42" s="6">
        <v>6050</v>
      </c>
      <c r="E42" s="10" t="s">
        <v>138</v>
      </c>
      <c r="F42" s="23">
        <v>300000</v>
      </c>
      <c r="G42" s="9">
        <v>60000</v>
      </c>
      <c r="H42" s="16">
        <v>60000</v>
      </c>
      <c r="I42" s="16"/>
      <c r="J42" s="17"/>
      <c r="K42" s="9"/>
      <c r="L42" s="29" t="s">
        <v>30</v>
      </c>
      <c r="M42" s="27"/>
      <c r="N42" s="14"/>
    </row>
    <row r="43" spans="1:14" ht="40.5" customHeight="1">
      <c r="A43" s="193" t="s">
        <v>95</v>
      </c>
      <c r="B43" s="130">
        <v>600</v>
      </c>
      <c r="C43" s="130">
        <v>60014</v>
      </c>
      <c r="D43" s="130">
        <v>6050</v>
      </c>
      <c r="E43" s="134" t="s">
        <v>150</v>
      </c>
      <c r="F43" s="58">
        <v>3333300</v>
      </c>
      <c r="G43" s="30">
        <v>100000</v>
      </c>
      <c r="H43" s="63">
        <v>100000</v>
      </c>
      <c r="I43" s="63"/>
      <c r="J43" s="64"/>
      <c r="K43" s="30"/>
      <c r="L43" s="129" t="s">
        <v>30</v>
      </c>
      <c r="M43" s="27"/>
      <c r="N43" s="14"/>
    </row>
    <row r="44" spans="1:14" ht="40.5" customHeight="1">
      <c r="A44" s="193" t="s">
        <v>107</v>
      </c>
      <c r="B44" s="61">
        <v>600</v>
      </c>
      <c r="C44" s="61">
        <v>60014</v>
      </c>
      <c r="D44" s="61">
        <v>6050</v>
      </c>
      <c r="E44" s="62" t="s">
        <v>70</v>
      </c>
      <c r="F44" s="58">
        <v>1049000</v>
      </c>
      <c r="G44" s="30">
        <v>149000</v>
      </c>
      <c r="H44" s="63">
        <v>149000</v>
      </c>
      <c r="I44" s="63"/>
      <c r="J44" s="64"/>
      <c r="K44" s="30"/>
      <c r="L44" s="65" t="s">
        <v>30</v>
      </c>
      <c r="M44" s="27"/>
      <c r="N44" s="14"/>
    </row>
    <row r="45" spans="1:14" ht="51.75" customHeight="1">
      <c r="A45" s="199" t="s">
        <v>108</v>
      </c>
      <c r="B45" s="201">
        <v>600</v>
      </c>
      <c r="C45" s="201">
        <v>60014</v>
      </c>
      <c r="D45" s="201">
        <v>6050</v>
      </c>
      <c r="E45" s="205" t="s">
        <v>97</v>
      </c>
      <c r="F45" s="266">
        <v>8530454.1300000008</v>
      </c>
      <c r="G45" s="207">
        <v>6488884.1299999999</v>
      </c>
      <c r="H45" s="207">
        <v>2128946</v>
      </c>
      <c r="I45" s="207"/>
      <c r="J45" s="64" t="s">
        <v>212</v>
      </c>
      <c r="K45" s="207"/>
      <c r="L45" s="254" t="s">
        <v>30</v>
      </c>
      <c r="M45" s="27"/>
      <c r="N45" s="14"/>
    </row>
    <row r="46" spans="1:14" ht="6.75" customHeight="1">
      <c r="A46" s="200"/>
      <c r="B46" s="202"/>
      <c r="C46" s="202"/>
      <c r="D46" s="202"/>
      <c r="E46" s="253"/>
      <c r="F46" s="267"/>
      <c r="G46" s="208"/>
      <c r="H46" s="208"/>
      <c r="I46" s="208"/>
      <c r="J46" s="81"/>
      <c r="K46" s="208"/>
      <c r="L46" s="255"/>
      <c r="M46" s="27"/>
      <c r="N46" s="14"/>
    </row>
    <row r="47" spans="1:14" ht="49.5" customHeight="1">
      <c r="A47" s="28" t="s">
        <v>109</v>
      </c>
      <c r="B47" s="6">
        <v>600</v>
      </c>
      <c r="C47" s="6">
        <v>60014</v>
      </c>
      <c r="D47" s="6">
        <v>6059</v>
      </c>
      <c r="E47" s="10" t="s">
        <v>55</v>
      </c>
      <c r="F47" s="23">
        <v>35561680.310000002</v>
      </c>
      <c r="G47" s="9">
        <v>14190</v>
      </c>
      <c r="H47" s="16">
        <v>14190</v>
      </c>
      <c r="I47" s="16"/>
      <c r="J47" s="17"/>
      <c r="K47" s="9"/>
      <c r="L47" s="29" t="s">
        <v>30</v>
      </c>
      <c r="M47" s="27"/>
      <c r="N47" s="14"/>
    </row>
    <row r="48" spans="1:14" ht="49.5" customHeight="1">
      <c r="A48" s="28" t="s">
        <v>110</v>
      </c>
      <c r="B48" s="6">
        <v>600</v>
      </c>
      <c r="C48" s="6">
        <v>60095</v>
      </c>
      <c r="D48" s="6">
        <v>6050</v>
      </c>
      <c r="E48" s="85" t="s">
        <v>98</v>
      </c>
      <c r="F48" s="23">
        <v>15144.28</v>
      </c>
      <c r="G48" s="9">
        <v>12025</v>
      </c>
      <c r="H48" s="16">
        <v>12025</v>
      </c>
      <c r="I48" s="16"/>
      <c r="J48" s="17"/>
      <c r="K48" s="9"/>
      <c r="L48" s="29" t="s">
        <v>30</v>
      </c>
      <c r="M48" s="27"/>
      <c r="N48" s="14"/>
    </row>
    <row r="49" spans="1:12" ht="27" customHeight="1">
      <c r="A49" s="232" t="s">
        <v>31</v>
      </c>
      <c r="B49" s="233"/>
      <c r="C49" s="233"/>
      <c r="D49" s="233"/>
      <c r="E49" s="234"/>
      <c r="F49" s="9">
        <f>SUM(F9:F48)</f>
        <v>150248990.72999999</v>
      </c>
      <c r="G49" s="9">
        <f>SUM(G9:G48)</f>
        <v>42059517.289999999</v>
      </c>
      <c r="H49" s="16">
        <f>SUM(H9:H48)</f>
        <v>15709599</v>
      </c>
      <c r="I49" s="16"/>
      <c r="J49" s="17">
        <v>26349918.289999999</v>
      </c>
      <c r="K49" s="9"/>
      <c r="L49" s="29"/>
    </row>
    <row r="50" spans="1:12" ht="27" customHeight="1">
      <c r="A50" s="28" t="s">
        <v>111</v>
      </c>
      <c r="B50" s="6">
        <v>600</v>
      </c>
      <c r="C50" s="6">
        <v>60095</v>
      </c>
      <c r="D50" s="6">
        <v>6060</v>
      </c>
      <c r="E50" s="75" t="s">
        <v>71</v>
      </c>
      <c r="F50" s="9">
        <v>230000</v>
      </c>
      <c r="G50" s="9">
        <v>230000</v>
      </c>
      <c r="H50" s="16">
        <v>230000</v>
      </c>
      <c r="I50" s="16"/>
      <c r="J50" s="17"/>
      <c r="K50" s="9"/>
      <c r="L50" s="29" t="s">
        <v>30</v>
      </c>
    </row>
    <row r="51" spans="1:12" ht="27" customHeight="1">
      <c r="A51" s="28" t="s">
        <v>112</v>
      </c>
      <c r="B51" s="6">
        <v>600</v>
      </c>
      <c r="C51" s="6">
        <v>60095</v>
      </c>
      <c r="D51" s="6">
        <v>6060</v>
      </c>
      <c r="E51" s="75" t="s">
        <v>201</v>
      </c>
      <c r="F51" s="30">
        <v>180000</v>
      </c>
      <c r="G51" s="30">
        <v>180000</v>
      </c>
      <c r="H51" s="63">
        <v>180000</v>
      </c>
      <c r="I51" s="63"/>
      <c r="J51" s="64"/>
      <c r="K51" s="30"/>
      <c r="L51" s="129" t="s">
        <v>30</v>
      </c>
    </row>
    <row r="52" spans="1:12" ht="27" customHeight="1">
      <c r="A52" s="28" t="s">
        <v>113</v>
      </c>
      <c r="B52" s="6">
        <v>600</v>
      </c>
      <c r="C52" s="6">
        <v>60095</v>
      </c>
      <c r="D52" s="6">
        <v>6060</v>
      </c>
      <c r="E52" s="137" t="s">
        <v>155</v>
      </c>
      <c r="F52" s="30">
        <v>90000</v>
      </c>
      <c r="G52" s="30">
        <v>90000</v>
      </c>
      <c r="H52" s="63">
        <v>90000</v>
      </c>
      <c r="I52" s="63"/>
      <c r="J52" s="64"/>
      <c r="K52" s="30"/>
      <c r="L52" s="135" t="s">
        <v>30</v>
      </c>
    </row>
    <row r="53" spans="1:12" ht="29.25" customHeight="1" thickBot="1">
      <c r="A53" s="235" t="s">
        <v>72</v>
      </c>
      <c r="B53" s="236"/>
      <c r="C53" s="236"/>
      <c r="D53" s="236"/>
      <c r="E53" s="237"/>
      <c r="F53" s="52">
        <f>SUM(F50:F52)</f>
        <v>500000</v>
      </c>
      <c r="G53" s="52">
        <f>SUM(G50:G52)</f>
        <v>500000</v>
      </c>
      <c r="H53" s="53">
        <f>SUM(H50:H52)</f>
        <v>500000</v>
      </c>
      <c r="I53" s="53"/>
      <c r="J53" s="54"/>
      <c r="K53" s="52"/>
      <c r="L53" s="55"/>
    </row>
    <row r="54" spans="1:12" ht="27" customHeight="1" thickBot="1">
      <c r="A54" s="229" t="s">
        <v>32</v>
      </c>
      <c r="B54" s="230"/>
      <c r="C54" s="230"/>
      <c r="D54" s="230"/>
      <c r="E54" s="231"/>
      <c r="F54" s="31">
        <f>SUM(F49,F53)</f>
        <v>150748990.72999999</v>
      </c>
      <c r="G54" s="31">
        <f>SUM(G49,G53)</f>
        <v>42559517.289999999</v>
      </c>
      <c r="H54" s="31">
        <f>SUM(H49,H53)</f>
        <v>16209599</v>
      </c>
      <c r="I54" s="31"/>
      <c r="J54" s="33">
        <f>SUM(J49,J53)</f>
        <v>26349918.289999999</v>
      </c>
      <c r="K54" s="31"/>
      <c r="L54" s="32"/>
    </row>
    <row r="55" spans="1:12" ht="38.25" customHeight="1">
      <c r="A55" s="56" t="s">
        <v>114</v>
      </c>
      <c r="B55" s="185">
        <v>700</v>
      </c>
      <c r="C55" s="185">
        <v>70005</v>
      </c>
      <c r="D55" s="185">
        <v>6060</v>
      </c>
      <c r="E55" s="186" t="s">
        <v>40</v>
      </c>
      <c r="F55" s="36">
        <v>48189</v>
      </c>
      <c r="G55" s="36">
        <v>48189</v>
      </c>
      <c r="H55" s="36">
        <v>48189</v>
      </c>
      <c r="I55" s="36"/>
      <c r="J55" s="187"/>
      <c r="K55" s="36"/>
      <c r="L55" s="188" t="s">
        <v>29</v>
      </c>
    </row>
    <row r="56" spans="1:12" ht="27.75" customHeight="1" thickBot="1">
      <c r="A56" s="252" t="s">
        <v>35</v>
      </c>
      <c r="B56" s="242"/>
      <c r="C56" s="242"/>
      <c r="D56" s="242"/>
      <c r="E56" s="243"/>
      <c r="F56" s="182">
        <f t="shared" ref="F56:H56" si="0">SUM(F55)</f>
        <v>48189</v>
      </c>
      <c r="G56" s="182">
        <f t="shared" si="0"/>
        <v>48189</v>
      </c>
      <c r="H56" s="182">
        <f t="shared" si="0"/>
        <v>48189</v>
      </c>
      <c r="I56" s="182"/>
      <c r="J56" s="183"/>
      <c r="K56" s="182"/>
      <c r="L56" s="184"/>
    </row>
    <row r="57" spans="1:12" ht="23.25" customHeight="1" thickBot="1">
      <c r="A57" s="229" t="s">
        <v>36</v>
      </c>
      <c r="B57" s="230"/>
      <c r="C57" s="230"/>
      <c r="D57" s="230"/>
      <c r="E57" s="231"/>
      <c r="F57" s="31">
        <f>SUM(F56)</f>
        <v>48189</v>
      </c>
      <c r="G57" s="31">
        <f>SUM(G56)</f>
        <v>48189</v>
      </c>
      <c r="H57" s="31">
        <f>SUM(H56)</f>
        <v>48189</v>
      </c>
      <c r="I57" s="31"/>
      <c r="J57" s="33"/>
      <c r="K57" s="31"/>
      <c r="L57" s="32"/>
    </row>
    <row r="58" spans="1:12" ht="42.75" customHeight="1">
      <c r="A58" s="197" t="s">
        <v>115</v>
      </c>
      <c r="B58" s="94">
        <v>710</v>
      </c>
      <c r="C58" s="94">
        <v>71012</v>
      </c>
      <c r="D58" s="94">
        <v>6060</v>
      </c>
      <c r="E58" s="180" t="s">
        <v>119</v>
      </c>
      <c r="F58" s="95">
        <v>312789</v>
      </c>
      <c r="G58" s="95">
        <v>312789</v>
      </c>
      <c r="H58" s="95">
        <v>312789</v>
      </c>
      <c r="I58" s="95"/>
      <c r="J58" s="149"/>
      <c r="K58" s="95"/>
      <c r="L58" s="179" t="s">
        <v>41</v>
      </c>
    </row>
    <row r="59" spans="1:12" ht="26.25" customHeight="1">
      <c r="A59" s="28" t="s">
        <v>126</v>
      </c>
      <c r="B59" s="48">
        <v>710</v>
      </c>
      <c r="C59" s="48">
        <v>71012</v>
      </c>
      <c r="D59" s="48">
        <v>6060</v>
      </c>
      <c r="E59" s="57" t="s">
        <v>120</v>
      </c>
      <c r="F59" s="49">
        <v>20000</v>
      </c>
      <c r="G59" s="49">
        <v>20000</v>
      </c>
      <c r="H59" s="49">
        <v>20000</v>
      </c>
      <c r="I59" s="49"/>
      <c r="J59" s="98"/>
      <c r="K59" s="49"/>
      <c r="L59" s="120" t="s">
        <v>41</v>
      </c>
    </row>
    <row r="60" spans="1:12" ht="24.75" customHeight="1" thickBot="1">
      <c r="A60" s="241" t="s">
        <v>121</v>
      </c>
      <c r="B60" s="242"/>
      <c r="C60" s="242"/>
      <c r="D60" s="242"/>
      <c r="E60" s="243"/>
      <c r="F60" s="115">
        <f>SUM(F58:F59)</f>
        <v>332789</v>
      </c>
      <c r="G60" s="115">
        <f>SUM(G58:G59)</f>
        <v>332789</v>
      </c>
      <c r="H60" s="115">
        <f>SUM(H58:H59)</f>
        <v>332789</v>
      </c>
      <c r="I60" s="115"/>
      <c r="J60" s="72"/>
      <c r="K60" s="115"/>
      <c r="L60" s="119"/>
    </row>
    <row r="61" spans="1:12" ht="24.75" customHeight="1" thickBot="1">
      <c r="A61" s="258" t="s">
        <v>122</v>
      </c>
      <c r="B61" s="259"/>
      <c r="C61" s="259"/>
      <c r="D61" s="259"/>
      <c r="E61" s="260"/>
      <c r="F61" s="93">
        <f>SUM(F60)</f>
        <v>332789</v>
      </c>
      <c r="G61" s="93">
        <f>SUM(G60)</f>
        <v>332789</v>
      </c>
      <c r="H61" s="93">
        <f>SUM(H60)</f>
        <v>332789</v>
      </c>
      <c r="I61" s="93"/>
      <c r="J61" s="92"/>
      <c r="K61" s="93"/>
      <c r="L61" s="118"/>
    </row>
    <row r="62" spans="1:12" ht="45" customHeight="1">
      <c r="A62" s="56" t="s">
        <v>127</v>
      </c>
      <c r="B62" s="155">
        <v>750</v>
      </c>
      <c r="C62" s="155">
        <v>75020</v>
      </c>
      <c r="D62" s="155">
        <v>6050</v>
      </c>
      <c r="E62" s="156" t="s">
        <v>156</v>
      </c>
      <c r="F62" s="77">
        <v>150000</v>
      </c>
      <c r="G62" s="77">
        <v>150000</v>
      </c>
      <c r="H62" s="77">
        <v>150000</v>
      </c>
      <c r="I62" s="167"/>
      <c r="J62" s="168"/>
      <c r="K62" s="167"/>
      <c r="L62" s="154" t="s">
        <v>41</v>
      </c>
    </row>
    <row r="63" spans="1:12" ht="33.75" customHeight="1">
      <c r="A63" s="197" t="s">
        <v>159</v>
      </c>
      <c r="B63" s="94">
        <v>750</v>
      </c>
      <c r="C63" s="94">
        <v>75020</v>
      </c>
      <c r="D63" s="94">
        <v>6050</v>
      </c>
      <c r="E63" s="161" t="s">
        <v>177</v>
      </c>
      <c r="F63" s="49">
        <v>45000</v>
      </c>
      <c r="G63" s="49">
        <v>45000</v>
      </c>
      <c r="H63" s="49">
        <v>45000</v>
      </c>
      <c r="I63" s="170"/>
      <c r="J63" s="171"/>
      <c r="K63" s="170"/>
      <c r="L63" s="29" t="s">
        <v>41</v>
      </c>
    </row>
    <row r="64" spans="1:12" ht="24.75" customHeight="1">
      <c r="A64" s="232" t="s">
        <v>157</v>
      </c>
      <c r="B64" s="233"/>
      <c r="C64" s="233"/>
      <c r="D64" s="233"/>
      <c r="E64" s="234"/>
      <c r="F64" s="95">
        <f>SUM(F62,F63)</f>
        <v>195000</v>
      </c>
      <c r="G64" s="95">
        <f>SUM(G62,G63)</f>
        <v>195000</v>
      </c>
      <c r="H64" s="95">
        <f>SUM(H62,H63)</f>
        <v>195000</v>
      </c>
      <c r="I64" s="95"/>
      <c r="J64" s="149"/>
      <c r="K64" s="95"/>
      <c r="L64" s="169"/>
    </row>
    <row r="65" spans="1:12" ht="30" customHeight="1">
      <c r="A65" s="197" t="s">
        <v>128</v>
      </c>
      <c r="B65" s="158">
        <v>750</v>
      </c>
      <c r="C65" s="158">
        <v>75020</v>
      </c>
      <c r="D65" s="158">
        <v>6060</v>
      </c>
      <c r="E65" s="159" t="s">
        <v>43</v>
      </c>
      <c r="F65" s="164">
        <v>61622</v>
      </c>
      <c r="G65" s="164">
        <v>61622</v>
      </c>
      <c r="H65" s="164">
        <v>61622</v>
      </c>
      <c r="I65" s="149"/>
      <c r="J65" s="165"/>
      <c r="K65" s="164"/>
      <c r="L65" s="166" t="s">
        <v>41</v>
      </c>
    </row>
    <row r="66" spans="1:12" ht="30" customHeight="1">
      <c r="A66" s="28" t="s">
        <v>129</v>
      </c>
      <c r="B66" s="91">
        <v>750</v>
      </c>
      <c r="C66" s="91">
        <v>75020</v>
      </c>
      <c r="D66" s="91">
        <v>6060</v>
      </c>
      <c r="E66" s="90" t="s">
        <v>100</v>
      </c>
      <c r="F66" s="71">
        <v>100990</v>
      </c>
      <c r="G66" s="71">
        <v>100990</v>
      </c>
      <c r="H66" s="71">
        <v>100990</v>
      </c>
      <c r="I66" s="72"/>
      <c r="J66" s="73"/>
      <c r="K66" s="71"/>
      <c r="L66" s="82" t="s">
        <v>41</v>
      </c>
    </row>
    <row r="67" spans="1:12" ht="27" customHeight="1" thickBot="1">
      <c r="A67" s="270" t="s">
        <v>42</v>
      </c>
      <c r="B67" s="271"/>
      <c r="C67" s="271"/>
      <c r="D67" s="271"/>
      <c r="E67" s="272"/>
      <c r="F67" s="38">
        <f>SUM(F65:F66)</f>
        <v>162612</v>
      </c>
      <c r="G67" s="38">
        <f>SUM(G65:G66)</f>
        <v>162612</v>
      </c>
      <c r="H67" s="38">
        <f>SUM(H65:H66)</f>
        <v>162612</v>
      </c>
      <c r="I67" s="39"/>
      <c r="J67" s="40"/>
      <c r="K67" s="38"/>
      <c r="L67" s="41"/>
    </row>
    <row r="68" spans="1:12" ht="21.75" customHeight="1" thickBot="1">
      <c r="A68" s="220" t="s">
        <v>33</v>
      </c>
      <c r="B68" s="221"/>
      <c r="C68" s="221"/>
      <c r="D68" s="221"/>
      <c r="E68" s="221"/>
      <c r="F68" s="24">
        <f>SUM(F64,F67)</f>
        <v>357612</v>
      </c>
      <c r="G68" s="24">
        <f>SUM(G64,G67)</f>
        <v>357612</v>
      </c>
      <c r="H68" s="24">
        <f>SUM(H64,H67)</f>
        <v>357612</v>
      </c>
      <c r="I68" s="34"/>
      <c r="J68" s="25"/>
      <c r="K68" s="24"/>
      <c r="L68" s="35"/>
    </row>
    <row r="69" spans="1:12" ht="48.75" customHeight="1">
      <c r="A69" s="197" t="s">
        <v>130</v>
      </c>
      <c r="B69" s="94">
        <v>752</v>
      </c>
      <c r="C69" s="94">
        <v>75295</v>
      </c>
      <c r="D69" s="94">
        <v>6050</v>
      </c>
      <c r="E69" s="143" t="s">
        <v>141</v>
      </c>
      <c r="F69" s="95">
        <v>263505</v>
      </c>
      <c r="G69" s="95">
        <v>263505</v>
      </c>
      <c r="H69" s="95">
        <v>117764</v>
      </c>
      <c r="I69" s="149"/>
      <c r="J69" s="150" t="s">
        <v>158</v>
      </c>
      <c r="K69" s="95"/>
      <c r="L69" s="142" t="s">
        <v>41</v>
      </c>
    </row>
    <row r="70" spans="1:12" ht="21.75" customHeight="1" thickBot="1">
      <c r="A70" s="273" t="s">
        <v>165</v>
      </c>
      <c r="B70" s="274"/>
      <c r="C70" s="274"/>
      <c r="D70" s="274"/>
      <c r="E70" s="275"/>
      <c r="F70" s="107">
        <f t="shared" ref="F70:H71" si="1">SUM(F69)</f>
        <v>263505</v>
      </c>
      <c r="G70" s="107">
        <f t="shared" si="1"/>
        <v>263505</v>
      </c>
      <c r="H70" s="107">
        <f t="shared" si="1"/>
        <v>117764</v>
      </c>
      <c r="I70" s="144"/>
      <c r="J70" s="145">
        <v>145741</v>
      </c>
      <c r="K70" s="107"/>
      <c r="L70" s="136"/>
    </row>
    <row r="71" spans="1:12" ht="21.75" customHeight="1" thickBot="1">
      <c r="A71" s="220" t="s">
        <v>166</v>
      </c>
      <c r="B71" s="221"/>
      <c r="C71" s="221"/>
      <c r="D71" s="221"/>
      <c r="E71" s="221"/>
      <c r="F71" s="146">
        <f t="shared" si="1"/>
        <v>263505</v>
      </c>
      <c r="G71" s="146">
        <f t="shared" si="1"/>
        <v>263505</v>
      </c>
      <c r="H71" s="146">
        <f t="shared" si="1"/>
        <v>117764</v>
      </c>
      <c r="I71" s="34"/>
      <c r="J71" s="148">
        <v>145741</v>
      </c>
      <c r="K71" s="146"/>
      <c r="L71" s="147"/>
    </row>
    <row r="72" spans="1:12" ht="60" customHeight="1">
      <c r="A72" s="138" t="s">
        <v>135</v>
      </c>
      <c r="B72" s="139">
        <v>801</v>
      </c>
      <c r="C72" s="139">
        <v>80115</v>
      </c>
      <c r="D72" s="139">
        <v>6050</v>
      </c>
      <c r="E72" s="140" t="s">
        <v>101</v>
      </c>
      <c r="F72" s="115">
        <v>33300</v>
      </c>
      <c r="G72" s="115">
        <v>33300</v>
      </c>
      <c r="H72" s="115">
        <v>33300</v>
      </c>
      <c r="I72" s="72"/>
      <c r="J72" s="117"/>
      <c r="K72" s="115"/>
      <c r="L72" s="82" t="s">
        <v>41</v>
      </c>
    </row>
    <row r="73" spans="1:12" ht="71.25" customHeight="1">
      <c r="A73" s="28" t="s">
        <v>144</v>
      </c>
      <c r="B73" s="48">
        <v>801</v>
      </c>
      <c r="C73" s="48">
        <v>80115</v>
      </c>
      <c r="D73" s="48">
        <v>6050</v>
      </c>
      <c r="E73" s="57" t="s">
        <v>117</v>
      </c>
      <c r="F73" s="49">
        <v>7995</v>
      </c>
      <c r="G73" s="49">
        <v>7995</v>
      </c>
      <c r="H73" s="49">
        <v>7995</v>
      </c>
      <c r="I73" s="98"/>
      <c r="J73" s="51"/>
      <c r="K73" s="49"/>
      <c r="L73" s="29" t="s">
        <v>116</v>
      </c>
    </row>
    <row r="74" spans="1:12" ht="69" customHeight="1">
      <c r="A74" s="197" t="s">
        <v>145</v>
      </c>
      <c r="B74" s="94">
        <v>801</v>
      </c>
      <c r="C74" s="94">
        <v>80115</v>
      </c>
      <c r="D74" s="94">
        <v>6050</v>
      </c>
      <c r="E74" s="189" t="s">
        <v>189</v>
      </c>
      <c r="F74" s="95">
        <v>106270</v>
      </c>
      <c r="G74" s="95">
        <v>43005</v>
      </c>
      <c r="H74" s="95">
        <v>43005</v>
      </c>
      <c r="I74" s="149"/>
      <c r="J74" s="97"/>
      <c r="K74" s="95"/>
      <c r="L74" s="172" t="s">
        <v>41</v>
      </c>
    </row>
    <row r="75" spans="1:12" ht="53.25" customHeight="1">
      <c r="A75" s="197" t="s">
        <v>146</v>
      </c>
      <c r="B75" s="94">
        <v>801</v>
      </c>
      <c r="C75" s="94">
        <v>80120</v>
      </c>
      <c r="D75" s="94">
        <v>6050</v>
      </c>
      <c r="E75" s="121" t="s">
        <v>92</v>
      </c>
      <c r="F75" s="95">
        <v>70000</v>
      </c>
      <c r="G75" s="95">
        <v>70000</v>
      </c>
      <c r="H75" s="95">
        <v>70000</v>
      </c>
      <c r="I75" s="96"/>
      <c r="J75" s="97"/>
      <c r="K75" s="95"/>
      <c r="L75" s="83" t="s">
        <v>91</v>
      </c>
    </row>
    <row r="76" spans="1:12" ht="51" customHeight="1">
      <c r="A76" s="199" t="s">
        <v>147</v>
      </c>
      <c r="B76" s="264">
        <v>801</v>
      </c>
      <c r="C76" s="264">
        <v>80134</v>
      </c>
      <c r="D76" s="264">
        <v>6050</v>
      </c>
      <c r="E76" s="263" t="s">
        <v>74</v>
      </c>
      <c r="F76" s="266">
        <v>6674390</v>
      </c>
      <c r="G76" s="266">
        <v>6624390</v>
      </c>
      <c r="H76" s="266">
        <v>4124390</v>
      </c>
      <c r="I76" s="282"/>
      <c r="J76" s="64" t="s">
        <v>173</v>
      </c>
      <c r="K76" s="284"/>
      <c r="L76" s="280" t="s">
        <v>178</v>
      </c>
    </row>
    <row r="77" spans="1:12" ht="36.75" customHeight="1">
      <c r="A77" s="200"/>
      <c r="B77" s="265"/>
      <c r="C77" s="265"/>
      <c r="D77" s="265"/>
      <c r="E77" s="253"/>
      <c r="F77" s="267"/>
      <c r="G77" s="267"/>
      <c r="H77" s="267"/>
      <c r="I77" s="283"/>
      <c r="J77" s="81"/>
      <c r="K77" s="285"/>
      <c r="L77" s="281"/>
    </row>
    <row r="78" spans="1:12" ht="69" customHeight="1">
      <c r="A78" s="197" t="s">
        <v>148</v>
      </c>
      <c r="B78" s="176">
        <v>801</v>
      </c>
      <c r="C78" s="176">
        <v>80134</v>
      </c>
      <c r="D78" s="176">
        <v>6050</v>
      </c>
      <c r="E78" s="189" t="s">
        <v>190</v>
      </c>
      <c r="F78" s="173">
        <v>201000</v>
      </c>
      <c r="G78" s="173">
        <v>60000</v>
      </c>
      <c r="H78" s="173">
        <v>60000</v>
      </c>
      <c r="I78" s="174"/>
      <c r="J78" s="81"/>
      <c r="K78" s="175"/>
      <c r="L78" s="177" t="s">
        <v>41</v>
      </c>
    </row>
    <row r="79" spans="1:12" ht="45" customHeight="1">
      <c r="A79" s="28" t="s">
        <v>149</v>
      </c>
      <c r="B79" s="91">
        <v>801</v>
      </c>
      <c r="C79" s="91">
        <v>80134</v>
      </c>
      <c r="D79" s="91">
        <v>6050</v>
      </c>
      <c r="E79" s="57" t="s">
        <v>118</v>
      </c>
      <c r="F79" s="103">
        <v>34104</v>
      </c>
      <c r="G79" s="103">
        <v>34104</v>
      </c>
      <c r="H79" s="103">
        <v>34104</v>
      </c>
      <c r="I79" s="104"/>
      <c r="J79" s="17"/>
      <c r="K79" s="105"/>
      <c r="L79" s="29" t="s">
        <v>41</v>
      </c>
    </row>
    <row r="80" spans="1:12" ht="44.25" customHeight="1">
      <c r="A80" s="28" t="s">
        <v>160</v>
      </c>
      <c r="B80" s="91">
        <v>801</v>
      </c>
      <c r="C80" s="91">
        <v>80140</v>
      </c>
      <c r="D80" s="91">
        <v>6050</v>
      </c>
      <c r="E80" s="57" t="s">
        <v>123</v>
      </c>
      <c r="F80" s="103">
        <v>60000</v>
      </c>
      <c r="G80" s="105">
        <v>60000</v>
      </c>
      <c r="H80" s="103">
        <v>60000</v>
      </c>
      <c r="I80" s="104"/>
      <c r="J80" s="17"/>
      <c r="K80" s="105"/>
      <c r="L80" s="29" t="s">
        <v>125</v>
      </c>
    </row>
    <row r="81" spans="1:12" ht="27" customHeight="1" thickBot="1">
      <c r="A81" s="232" t="s">
        <v>53</v>
      </c>
      <c r="B81" s="233"/>
      <c r="C81" s="233"/>
      <c r="D81" s="233"/>
      <c r="E81" s="234"/>
      <c r="F81" s="103">
        <f>SUM(F72:F80)</f>
        <v>7187059</v>
      </c>
      <c r="G81" s="105">
        <f>SUM(G72:G80)</f>
        <v>6932794</v>
      </c>
      <c r="H81" s="103">
        <f>SUM(H72:H80)</f>
        <v>4432794</v>
      </c>
      <c r="I81" s="104"/>
      <c r="J81" s="17">
        <v>2500000</v>
      </c>
      <c r="K81" s="105"/>
      <c r="L81" s="29"/>
    </row>
    <row r="82" spans="1:12" ht="26.25" customHeight="1" thickBot="1">
      <c r="A82" s="226" t="s">
        <v>52</v>
      </c>
      <c r="B82" s="227"/>
      <c r="C82" s="227"/>
      <c r="D82" s="227"/>
      <c r="E82" s="228"/>
      <c r="F82" s="24">
        <f>SUM(F81)</f>
        <v>7187059</v>
      </c>
      <c r="G82" s="24">
        <f>SUM(G81)</f>
        <v>6932794</v>
      </c>
      <c r="H82" s="24">
        <f>SUM(H81)</f>
        <v>4432794</v>
      </c>
      <c r="I82" s="34"/>
      <c r="J82" s="24">
        <f>SUM(J81)</f>
        <v>2500000</v>
      </c>
      <c r="K82" s="24"/>
      <c r="L82" s="35"/>
    </row>
    <row r="83" spans="1:12" ht="41.25" customHeight="1">
      <c r="A83" s="56" t="s">
        <v>151</v>
      </c>
      <c r="B83" s="114">
        <v>852</v>
      </c>
      <c r="C83" s="114">
        <v>85202</v>
      </c>
      <c r="D83" s="114">
        <v>6050</v>
      </c>
      <c r="E83" s="57" t="s">
        <v>76</v>
      </c>
      <c r="F83" s="36">
        <v>50000</v>
      </c>
      <c r="G83" s="36">
        <v>50000</v>
      </c>
      <c r="H83" s="36">
        <v>50000</v>
      </c>
      <c r="I83" s="59"/>
      <c r="J83" s="60"/>
      <c r="K83" s="36"/>
      <c r="L83" s="106" t="s">
        <v>75</v>
      </c>
    </row>
    <row r="84" spans="1:12" ht="36.75" customHeight="1">
      <c r="A84" s="28" t="s">
        <v>152</v>
      </c>
      <c r="B84" s="48">
        <v>852</v>
      </c>
      <c r="C84" s="48">
        <v>85202</v>
      </c>
      <c r="D84" s="48">
        <v>6050</v>
      </c>
      <c r="E84" s="57" t="s">
        <v>96</v>
      </c>
      <c r="F84" s="49">
        <v>135975</v>
      </c>
      <c r="G84" s="49">
        <v>30814</v>
      </c>
      <c r="H84" s="49">
        <v>30814</v>
      </c>
      <c r="I84" s="50"/>
      <c r="J84" s="51"/>
      <c r="K84" s="49"/>
      <c r="L84" s="29" t="s">
        <v>93</v>
      </c>
    </row>
    <row r="85" spans="1:12" ht="59.25" customHeight="1">
      <c r="A85" s="28" t="s">
        <v>161</v>
      </c>
      <c r="B85" s="48">
        <v>852</v>
      </c>
      <c r="C85" s="48">
        <v>85202</v>
      </c>
      <c r="D85" s="48">
        <v>6050</v>
      </c>
      <c r="E85" s="57" t="s">
        <v>102</v>
      </c>
      <c r="F85" s="49">
        <v>138500</v>
      </c>
      <c r="G85" s="49">
        <v>138500</v>
      </c>
      <c r="H85" s="49">
        <v>138500</v>
      </c>
      <c r="I85" s="50"/>
      <c r="J85" s="51"/>
      <c r="K85" s="49"/>
      <c r="L85" s="29" t="s">
        <v>93</v>
      </c>
    </row>
    <row r="86" spans="1:12" ht="82.5" customHeight="1">
      <c r="A86" s="28" t="s">
        <v>162</v>
      </c>
      <c r="B86" s="48">
        <v>852</v>
      </c>
      <c r="C86" s="48">
        <v>85202</v>
      </c>
      <c r="D86" s="48">
        <v>6050</v>
      </c>
      <c r="E86" s="111" t="s">
        <v>133</v>
      </c>
      <c r="F86" s="49">
        <v>610057</v>
      </c>
      <c r="G86" s="49">
        <v>552057</v>
      </c>
      <c r="H86" s="49">
        <v>552057</v>
      </c>
      <c r="I86" s="50"/>
      <c r="J86" s="51"/>
      <c r="K86" s="49"/>
      <c r="L86" s="29" t="s">
        <v>124</v>
      </c>
    </row>
    <row r="87" spans="1:12" ht="26.25" customHeight="1">
      <c r="A87" s="28" t="s">
        <v>163</v>
      </c>
      <c r="B87" s="48">
        <v>852</v>
      </c>
      <c r="C87" s="48">
        <v>85202</v>
      </c>
      <c r="D87" s="48">
        <v>6050</v>
      </c>
      <c r="E87" s="57" t="s">
        <v>191</v>
      </c>
      <c r="F87" s="49">
        <v>42000</v>
      </c>
      <c r="G87" s="49">
        <v>42000</v>
      </c>
      <c r="H87" s="49">
        <v>42000</v>
      </c>
      <c r="I87" s="50"/>
      <c r="J87" s="51"/>
      <c r="K87" s="49"/>
      <c r="L87" s="29" t="s">
        <v>124</v>
      </c>
    </row>
    <row r="88" spans="1:12" ht="26.25" customHeight="1">
      <c r="A88" s="28" t="s">
        <v>164</v>
      </c>
      <c r="B88" s="48">
        <v>852</v>
      </c>
      <c r="C88" s="48">
        <v>85202</v>
      </c>
      <c r="D88" s="48">
        <v>6050</v>
      </c>
      <c r="E88" s="57" t="s">
        <v>192</v>
      </c>
      <c r="F88" s="49">
        <v>15000</v>
      </c>
      <c r="G88" s="49">
        <v>15000</v>
      </c>
      <c r="H88" s="49">
        <v>15000</v>
      </c>
      <c r="I88" s="50"/>
      <c r="J88" s="51"/>
      <c r="K88" s="49"/>
      <c r="L88" s="29" t="s">
        <v>124</v>
      </c>
    </row>
    <row r="89" spans="1:12" ht="26.25" customHeight="1">
      <c r="A89" s="28" t="s">
        <v>179</v>
      </c>
      <c r="B89" s="48">
        <v>852</v>
      </c>
      <c r="C89" s="48">
        <v>85202</v>
      </c>
      <c r="D89" s="48">
        <v>6050</v>
      </c>
      <c r="E89" s="57" t="s">
        <v>193</v>
      </c>
      <c r="F89" s="49">
        <v>55000</v>
      </c>
      <c r="G89" s="49">
        <v>55000</v>
      </c>
      <c r="H89" s="49">
        <v>55000</v>
      </c>
      <c r="I89" s="50"/>
      <c r="J89" s="51"/>
      <c r="K89" s="49"/>
      <c r="L89" s="29" t="s">
        <v>124</v>
      </c>
    </row>
    <row r="90" spans="1:12" ht="21.75" customHeight="1">
      <c r="A90" s="28" t="s">
        <v>180</v>
      </c>
      <c r="B90" s="48">
        <v>852</v>
      </c>
      <c r="C90" s="48">
        <v>85202</v>
      </c>
      <c r="D90" s="48">
        <v>6050</v>
      </c>
      <c r="E90" s="57" t="s">
        <v>194</v>
      </c>
      <c r="F90" s="49">
        <v>20000</v>
      </c>
      <c r="G90" s="49">
        <v>20000</v>
      </c>
      <c r="H90" s="49">
        <v>20000</v>
      </c>
      <c r="I90" s="50"/>
      <c r="J90" s="51"/>
      <c r="K90" s="49"/>
      <c r="L90" s="29" t="s">
        <v>124</v>
      </c>
    </row>
    <row r="91" spans="1:12" ht="27.75" customHeight="1">
      <c r="A91" s="232" t="s">
        <v>47</v>
      </c>
      <c r="B91" s="261"/>
      <c r="C91" s="261"/>
      <c r="D91" s="261"/>
      <c r="E91" s="262"/>
      <c r="F91" s="49">
        <f>SUM(F83:F90)</f>
        <v>1066532</v>
      </c>
      <c r="G91" s="49">
        <f>SUM(G83:G90)</f>
        <v>903371</v>
      </c>
      <c r="H91" s="49">
        <f>SUM(H83:H90)</f>
        <v>903371</v>
      </c>
      <c r="I91" s="50"/>
      <c r="J91" s="51"/>
      <c r="K91" s="49"/>
      <c r="L91" s="29"/>
    </row>
    <row r="92" spans="1:12" ht="28.5" customHeight="1">
      <c r="A92" s="28" t="s">
        <v>181</v>
      </c>
      <c r="B92" s="48">
        <v>852</v>
      </c>
      <c r="C92" s="48">
        <v>85202</v>
      </c>
      <c r="D92" s="48">
        <v>6060</v>
      </c>
      <c r="E92" s="57" t="s">
        <v>206</v>
      </c>
      <c r="F92" s="107">
        <v>61000</v>
      </c>
      <c r="G92" s="107">
        <v>61000</v>
      </c>
      <c r="H92" s="107">
        <v>61000</v>
      </c>
      <c r="I92" s="108"/>
      <c r="J92" s="109"/>
      <c r="K92" s="107"/>
      <c r="L92" s="191" t="s">
        <v>205</v>
      </c>
    </row>
    <row r="93" spans="1:12" ht="26.25" customHeight="1">
      <c r="A93" s="28" t="s">
        <v>182</v>
      </c>
      <c r="B93" s="48">
        <v>852</v>
      </c>
      <c r="C93" s="48">
        <v>85202</v>
      </c>
      <c r="D93" s="48">
        <v>6060</v>
      </c>
      <c r="E93" s="57" t="s">
        <v>207</v>
      </c>
      <c r="F93" s="49">
        <v>23000</v>
      </c>
      <c r="G93" s="49">
        <v>23000</v>
      </c>
      <c r="H93" s="49">
        <v>23000</v>
      </c>
      <c r="I93" s="50"/>
      <c r="J93" s="51"/>
      <c r="K93" s="49"/>
      <c r="L93" s="29" t="s">
        <v>205</v>
      </c>
    </row>
    <row r="94" spans="1:12" ht="28.5" customHeight="1">
      <c r="A94" s="28" t="s">
        <v>183</v>
      </c>
      <c r="B94" s="48">
        <v>852</v>
      </c>
      <c r="C94" s="48">
        <v>85202</v>
      </c>
      <c r="D94" s="48">
        <v>6060</v>
      </c>
      <c r="E94" s="57" t="s">
        <v>208</v>
      </c>
      <c r="F94" s="107">
        <v>17000</v>
      </c>
      <c r="G94" s="107">
        <v>17000</v>
      </c>
      <c r="H94" s="107">
        <v>17000</v>
      </c>
      <c r="I94" s="108"/>
      <c r="J94" s="109"/>
      <c r="K94" s="107"/>
      <c r="L94" s="191" t="s">
        <v>205</v>
      </c>
    </row>
    <row r="95" spans="1:12" ht="26.25" customHeight="1" thickBot="1">
      <c r="A95" s="235" t="s">
        <v>187</v>
      </c>
      <c r="B95" s="239"/>
      <c r="C95" s="239"/>
      <c r="D95" s="239"/>
      <c r="E95" s="240"/>
      <c r="F95" s="66">
        <f>SUM(F92:F94)</f>
        <v>101000</v>
      </c>
      <c r="G95" s="66">
        <f>SUM(G92:G94)</f>
        <v>101000</v>
      </c>
      <c r="H95" s="107">
        <f>SUM(H92:H94)</f>
        <v>101000</v>
      </c>
      <c r="I95" s="67"/>
      <c r="J95" s="68"/>
      <c r="K95" s="66"/>
      <c r="L95" s="69"/>
    </row>
    <row r="96" spans="1:12" ht="21.75" customHeight="1" thickBot="1">
      <c r="A96" s="220" t="s">
        <v>48</v>
      </c>
      <c r="B96" s="221"/>
      <c r="C96" s="221"/>
      <c r="D96" s="221"/>
      <c r="E96" s="221"/>
      <c r="F96" s="24">
        <f>SUM(F91,F95)</f>
        <v>1167532</v>
      </c>
      <c r="G96" s="24">
        <f>SUM(G91,G95)</f>
        <v>1004371</v>
      </c>
      <c r="H96" s="24">
        <f>SUM(H91,H95)</f>
        <v>1004371</v>
      </c>
      <c r="I96" s="34"/>
      <c r="J96" s="25"/>
      <c r="K96" s="24"/>
      <c r="L96" s="26"/>
    </row>
    <row r="97" spans="1:12" ht="37.5" customHeight="1">
      <c r="A97" s="56" t="s">
        <v>184</v>
      </c>
      <c r="B97" s="76">
        <v>853</v>
      </c>
      <c r="C97" s="76">
        <v>85395</v>
      </c>
      <c r="D97" s="76">
        <v>6050</v>
      </c>
      <c r="E97" s="131" t="s">
        <v>82</v>
      </c>
      <c r="F97" s="77">
        <v>68419</v>
      </c>
      <c r="G97" s="77">
        <v>49501</v>
      </c>
      <c r="H97" s="77">
        <v>49501</v>
      </c>
      <c r="I97" s="78"/>
      <c r="J97" s="79"/>
      <c r="K97" s="77"/>
      <c r="L97" s="80" t="s">
        <v>75</v>
      </c>
    </row>
    <row r="98" spans="1:12" ht="36.75" customHeight="1">
      <c r="A98" s="28" t="s">
        <v>188</v>
      </c>
      <c r="B98" s="48">
        <v>853</v>
      </c>
      <c r="C98" s="48">
        <v>85395</v>
      </c>
      <c r="D98" s="48">
        <v>6050</v>
      </c>
      <c r="E98" s="128" t="s">
        <v>82</v>
      </c>
      <c r="F98" s="49">
        <v>1206735</v>
      </c>
      <c r="G98" s="49">
        <v>61680</v>
      </c>
      <c r="H98" s="49">
        <v>61680</v>
      </c>
      <c r="I98" s="50"/>
      <c r="J98" s="51"/>
      <c r="K98" s="49"/>
      <c r="L98" s="29" t="s">
        <v>29</v>
      </c>
    </row>
    <row r="99" spans="1:12" ht="36.75" customHeight="1">
      <c r="A99" s="28" t="s">
        <v>196</v>
      </c>
      <c r="B99" s="48">
        <v>853</v>
      </c>
      <c r="C99" s="48">
        <v>85333</v>
      </c>
      <c r="D99" s="48">
        <v>6050</v>
      </c>
      <c r="E99" s="90" t="s">
        <v>210</v>
      </c>
      <c r="F99" s="115">
        <v>32000</v>
      </c>
      <c r="G99" s="115">
        <v>32000</v>
      </c>
      <c r="H99" s="115">
        <v>32000</v>
      </c>
      <c r="I99" s="116"/>
      <c r="J99" s="117"/>
      <c r="K99" s="115"/>
      <c r="L99" s="82" t="s">
        <v>204</v>
      </c>
    </row>
    <row r="100" spans="1:12" ht="25.5" customHeight="1">
      <c r="A100" s="223" t="s">
        <v>83</v>
      </c>
      <c r="B100" s="224"/>
      <c r="C100" s="224"/>
      <c r="D100" s="224"/>
      <c r="E100" s="225"/>
      <c r="F100" s="107">
        <f>SUM(F97:F99)</f>
        <v>1307154</v>
      </c>
      <c r="G100" s="107">
        <f>SUM(G97:G99)</f>
        <v>143181</v>
      </c>
      <c r="H100" s="107">
        <f>SUM(H97:H99)</f>
        <v>143181</v>
      </c>
      <c r="I100" s="108"/>
      <c r="J100" s="109"/>
      <c r="K100" s="107"/>
      <c r="L100" s="110"/>
    </row>
    <row r="101" spans="1:12" ht="47.25" customHeight="1">
      <c r="A101" s="28" t="s">
        <v>197</v>
      </c>
      <c r="B101" s="48">
        <v>853</v>
      </c>
      <c r="C101" s="48">
        <v>85333</v>
      </c>
      <c r="D101" s="48">
        <v>6060</v>
      </c>
      <c r="E101" s="111" t="s">
        <v>103</v>
      </c>
      <c r="F101" s="49">
        <v>66400</v>
      </c>
      <c r="G101" s="49">
        <v>66400</v>
      </c>
      <c r="H101" s="49">
        <v>66400</v>
      </c>
      <c r="I101" s="50"/>
      <c r="J101" s="51"/>
      <c r="K101" s="49"/>
      <c r="L101" s="112" t="s">
        <v>104</v>
      </c>
    </row>
    <row r="102" spans="1:12" ht="30.75" customHeight="1" thickBot="1">
      <c r="A102" s="241" t="s">
        <v>105</v>
      </c>
      <c r="B102" s="268"/>
      <c r="C102" s="268"/>
      <c r="D102" s="268"/>
      <c r="E102" s="269"/>
      <c r="F102" s="99">
        <f>SUM(F101)</f>
        <v>66400</v>
      </c>
      <c r="G102" s="99">
        <f>SUM(G101)</f>
        <v>66400</v>
      </c>
      <c r="H102" s="99">
        <f>SUM(H101)</f>
        <v>66400</v>
      </c>
      <c r="I102" s="100"/>
      <c r="J102" s="101"/>
      <c r="K102" s="99"/>
      <c r="L102" s="102"/>
    </row>
    <row r="103" spans="1:12" ht="27" customHeight="1" thickBot="1">
      <c r="A103" s="226" t="s">
        <v>84</v>
      </c>
      <c r="B103" s="227"/>
      <c r="C103" s="227"/>
      <c r="D103" s="227"/>
      <c r="E103" s="228"/>
      <c r="F103" s="24">
        <f>SUM(F100,F102)</f>
        <v>1373554</v>
      </c>
      <c r="G103" s="24">
        <f>SUM(G100,G102)</f>
        <v>209581</v>
      </c>
      <c r="H103" s="24">
        <f>SUM(H100,H102)</f>
        <v>209581</v>
      </c>
      <c r="I103" s="34"/>
      <c r="J103" s="25"/>
      <c r="K103" s="24"/>
      <c r="L103" s="26"/>
    </row>
    <row r="104" spans="1:12" ht="38.25" customHeight="1">
      <c r="A104" s="28" t="s">
        <v>198</v>
      </c>
      <c r="B104" s="48">
        <v>926</v>
      </c>
      <c r="C104" s="48">
        <v>92605</v>
      </c>
      <c r="D104" s="48">
        <v>6050</v>
      </c>
      <c r="E104" s="57" t="s">
        <v>106</v>
      </c>
      <c r="F104" s="49">
        <v>346560</v>
      </c>
      <c r="G104" s="49">
        <v>341410</v>
      </c>
      <c r="H104" s="49">
        <v>221410</v>
      </c>
      <c r="I104" s="98"/>
      <c r="J104" s="141" t="s">
        <v>172</v>
      </c>
      <c r="K104" s="49"/>
      <c r="L104" s="29" t="s">
        <v>41</v>
      </c>
    </row>
    <row r="105" spans="1:12" ht="63.75" customHeight="1" thickBot="1">
      <c r="A105" s="246" t="s">
        <v>203</v>
      </c>
      <c r="B105" s="248">
        <v>926</v>
      </c>
      <c r="C105" s="248">
        <v>92695</v>
      </c>
      <c r="D105" s="248">
        <v>6050</v>
      </c>
      <c r="E105" s="250" t="s">
        <v>86</v>
      </c>
      <c r="F105" s="244">
        <v>1162674</v>
      </c>
      <c r="G105" s="244">
        <v>1113673</v>
      </c>
      <c r="H105" s="244">
        <v>532673</v>
      </c>
      <c r="I105" s="276"/>
      <c r="J105" s="133" t="s">
        <v>89</v>
      </c>
      <c r="K105" s="244"/>
      <c r="L105" s="278" t="s">
        <v>41</v>
      </c>
    </row>
    <row r="106" spans="1:12" ht="20.25" customHeight="1">
      <c r="A106" s="247"/>
      <c r="B106" s="249"/>
      <c r="C106" s="249"/>
      <c r="D106" s="249"/>
      <c r="E106" s="251"/>
      <c r="F106" s="245"/>
      <c r="G106" s="245"/>
      <c r="H106" s="245"/>
      <c r="I106" s="277"/>
      <c r="J106" s="81"/>
      <c r="K106" s="245"/>
      <c r="L106" s="279"/>
    </row>
    <row r="107" spans="1:12" ht="39.75" customHeight="1">
      <c r="A107" s="28" t="s">
        <v>209</v>
      </c>
      <c r="B107" s="48">
        <v>926</v>
      </c>
      <c r="C107" s="48">
        <v>92695</v>
      </c>
      <c r="D107" s="48">
        <v>6050</v>
      </c>
      <c r="E107" s="57" t="s">
        <v>199</v>
      </c>
      <c r="F107" s="105">
        <v>5197909</v>
      </c>
      <c r="G107" s="105">
        <v>1754310</v>
      </c>
      <c r="H107" s="105">
        <v>754310</v>
      </c>
      <c r="I107" s="104"/>
      <c r="J107" s="198" t="s">
        <v>195</v>
      </c>
      <c r="K107" s="105"/>
      <c r="L107" s="29" t="s">
        <v>41</v>
      </c>
    </row>
    <row r="108" spans="1:12" ht="27.75" customHeight="1" thickBot="1">
      <c r="A108" s="223" t="s">
        <v>87</v>
      </c>
      <c r="B108" s="224"/>
      <c r="C108" s="224"/>
      <c r="D108" s="224"/>
      <c r="E108" s="225"/>
      <c r="F108" s="107">
        <f>SUM(F104:F107)</f>
        <v>6707143</v>
      </c>
      <c r="G108" s="107">
        <f>SUM(G104:G107)</f>
        <v>3209393</v>
      </c>
      <c r="H108" s="107">
        <f>SUM(H104:H107)</f>
        <v>1508393</v>
      </c>
      <c r="I108" s="108"/>
      <c r="J108" s="113">
        <v>1701000</v>
      </c>
      <c r="K108" s="107"/>
      <c r="L108" s="110"/>
    </row>
    <row r="109" spans="1:12" ht="26.25" customHeight="1" thickBot="1">
      <c r="A109" s="226" t="s">
        <v>88</v>
      </c>
      <c r="B109" s="227"/>
      <c r="C109" s="227"/>
      <c r="D109" s="227"/>
      <c r="E109" s="228"/>
      <c r="F109" s="24">
        <f>SUM(F108)</f>
        <v>6707143</v>
      </c>
      <c r="G109" s="24">
        <f>SUM(G108)</f>
        <v>3209393</v>
      </c>
      <c r="H109" s="24">
        <f>SUM(H108)</f>
        <v>1508393</v>
      </c>
      <c r="I109" s="34"/>
      <c r="J109" s="33">
        <v>1701000</v>
      </c>
      <c r="K109" s="24"/>
      <c r="L109" s="26"/>
    </row>
    <row r="110" spans="1:12" ht="21.75" customHeight="1" thickBot="1">
      <c r="A110" s="220" t="s">
        <v>34</v>
      </c>
      <c r="B110" s="221"/>
      <c r="C110" s="221"/>
      <c r="D110" s="221"/>
      <c r="E110" s="221"/>
      <c r="F110" s="11">
        <f>SUM(F54,F57,F61,F68,F71,F82,F96,F103,F109)</f>
        <v>168186373.72999999</v>
      </c>
      <c r="G110" s="11">
        <f>SUM(G54,G57,G61,G68,G71,G82,G96,G103,G109)</f>
        <v>54917751.289999999</v>
      </c>
      <c r="H110" s="11">
        <f>SUM(H54,H57,H61,H68,H71,H82,H96,H103,H109)</f>
        <v>24221092</v>
      </c>
      <c r="I110" s="11"/>
      <c r="J110" s="70">
        <f>SUM(J54,J57,J61,J68,J71,J82,J96,J109)</f>
        <v>30696659.289999999</v>
      </c>
      <c r="K110" s="11"/>
      <c r="L110" s="32"/>
    </row>
    <row r="111" spans="1:12" ht="11.25" customHeight="1">
      <c r="A111" s="19"/>
      <c r="B111" s="19"/>
      <c r="C111" s="19"/>
      <c r="D111" s="19"/>
      <c r="E111" s="15"/>
      <c r="F111" s="20"/>
      <c r="G111" s="20"/>
      <c r="H111" s="20"/>
      <c r="I111" s="20"/>
      <c r="J111" s="22"/>
      <c r="K111" s="20"/>
      <c r="L111" s="19"/>
    </row>
    <row r="112" spans="1:12" ht="4.5" customHeight="1">
      <c r="A112" s="238"/>
      <c r="B112" s="238"/>
      <c r="C112" s="238"/>
      <c r="D112" s="238"/>
      <c r="E112" s="238"/>
      <c r="F112" s="238"/>
      <c r="G112" s="238"/>
      <c r="H112" s="238"/>
      <c r="I112" s="238"/>
      <c r="J112" s="238"/>
      <c r="K112" s="37"/>
      <c r="L112" s="37"/>
    </row>
    <row r="113" spans="1:12" ht="5.25" customHeight="1">
      <c r="A113" s="19"/>
      <c r="B113" s="19"/>
      <c r="C113" s="19"/>
      <c r="D113" s="19"/>
      <c r="E113" s="15"/>
      <c r="F113" s="20"/>
      <c r="G113" s="20"/>
      <c r="H113" s="20"/>
      <c r="I113" s="21"/>
      <c r="J113" s="22"/>
      <c r="K113" s="20"/>
      <c r="L113" s="19"/>
    </row>
    <row r="114" spans="1:12" hidden="1"/>
    <row r="115" spans="1:12" ht="19.5" customHeight="1">
      <c r="A115" s="1" t="s">
        <v>15</v>
      </c>
    </row>
    <row r="116" spans="1:12">
      <c r="A116" s="1" t="s">
        <v>153</v>
      </c>
    </row>
    <row r="117" spans="1:12">
      <c r="A117" s="1" t="s">
        <v>14</v>
      </c>
    </row>
    <row r="118" spans="1:12">
      <c r="A118" s="222" t="s">
        <v>134</v>
      </c>
      <c r="B118" s="222"/>
      <c r="C118" s="222"/>
      <c r="D118" s="222"/>
      <c r="E118" s="222"/>
      <c r="F118" s="222"/>
      <c r="G118" s="222"/>
    </row>
    <row r="119" spans="1:12">
      <c r="A119" s="222" t="s">
        <v>90</v>
      </c>
      <c r="B119" s="222"/>
      <c r="C119" s="222"/>
      <c r="D119" s="222"/>
      <c r="E119" s="222"/>
      <c r="F119" s="222"/>
      <c r="G119" s="222"/>
    </row>
    <row r="120" spans="1:12">
      <c r="A120" s="1" t="s">
        <v>77</v>
      </c>
    </row>
    <row r="121" spans="1:12" ht="16.5" customHeight="1"/>
    <row r="122" spans="1:12">
      <c r="A122" s="8" t="s">
        <v>26</v>
      </c>
    </row>
  </sheetData>
  <mergeCells count="149">
    <mergeCell ref="I105:I106"/>
    <mergeCell ref="K105:K106"/>
    <mergeCell ref="L105:L106"/>
    <mergeCell ref="G45:G46"/>
    <mergeCell ref="H45:H46"/>
    <mergeCell ref="I45:I46"/>
    <mergeCell ref="K45:K46"/>
    <mergeCell ref="L45:L46"/>
    <mergeCell ref="L76:L77"/>
    <mergeCell ref="G76:G77"/>
    <mergeCell ref="H76:H77"/>
    <mergeCell ref="I76:I77"/>
    <mergeCell ref="K76:K77"/>
    <mergeCell ref="L12:L13"/>
    <mergeCell ref="H31:H32"/>
    <mergeCell ref="K31:K32"/>
    <mergeCell ref="L31:L32"/>
    <mergeCell ref="A64:E64"/>
    <mergeCell ref="A68:E68"/>
    <mergeCell ref="A70:E70"/>
    <mergeCell ref="A71:E71"/>
    <mergeCell ref="K25:K26"/>
    <mergeCell ref="H25:H26"/>
    <mergeCell ref="I23:I24"/>
    <mergeCell ref="K23:K24"/>
    <mergeCell ref="L23:L24"/>
    <mergeCell ref="L25:L26"/>
    <mergeCell ref="A23:A24"/>
    <mergeCell ref="B23:B24"/>
    <mergeCell ref="C23:C24"/>
    <mergeCell ref="F45:F46"/>
    <mergeCell ref="E23:E24"/>
    <mergeCell ref="F23:F24"/>
    <mergeCell ref="G23:G24"/>
    <mergeCell ref="D45:D46"/>
    <mergeCell ref="A31:A32"/>
    <mergeCell ref="A45:A46"/>
    <mergeCell ref="F105:F106"/>
    <mergeCell ref="B76:B77"/>
    <mergeCell ref="C76:C77"/>
    <mergeCell ref="D76:D77"/>
    <mergeCell ref="E76:E77"/>
    <mergeCell ref="F76:F77"/>
    <mergeCell ref="A102:E102"/>
    <mergeCell ref="A82:E82"/>
    <mergeCell ref="A67:E67"/>
    <mergeCell ref="L18:L19"/>
    <mergeCell ref="D14:D15"/>
    <mergeCell ref="E14:E15"/>
    <mergeCell ref="F14:F15"/>
    <mergeCell ref="G14:G15"/>
    <mergeCell ref="H14:H15"/>
    <mergeCell ref="G18:G19"/>
    <mergeCell ref="H18:H19"/>
    <mergeCell ref="L16:L17"/>
    <mergeCell ref="K14:K15"/>
    <mergeCell ref="I14:I15"/>
    <mergeCell ref="L14:L15"/>
    <mergeCell ref="J18:J19"/>
    <mergeCell ref="E18:E19"/>
    <mergeCell ref="F18:F19"/>
    <mergeCell ref="B105:B106"/>
    <mergeCell ref="C105:C106"/>
    <mergeCell ref="D105:D106"/>
    <mergeCell ref="E105:E106"/>
    <mergeCell ref="A56:E56"/>
    <mergeCell ref="E45:E46"/>
    <mergeCell ref="I16:I17"/>
    <mergeCell ref="I18:I19"/>
    <mergeCell ref="K18:K19"/>
    <mergeCell ref="B45:B46"/>
    <mergeCell ref="C45:C46"/>
    <mergeCell ref="A61:E61"/>
    <mergeCell ref="A81:E81"/>
    <mergeCell ref="A91:E91"/>
    <mergeCell ref="A76:A77"/>
    <mergeCell ref="H23:H24"/>
    <mergeCell ref="A25:A26"/>
    <mergeCell ref="B25:B26"/>
    <mergeCell ref="C25:C26"/>
    <mergeCell ref="D25:D26"/>
    <mergeCell ref="E25:E26"/>
    <mergeCell ref="F25:F26"/>
    <mergeCell ref="G25:G26"/>
    <mergeCell ref="D23:D24"/>
    <mergeCell ref="A14:A15"/>
    <mergeCell ref="B14:B15"/>
    <mergeCell ref="C14:C15"/>
    <mergeCell ref="G31:G32"/>
    <mergeCell ref="A16:A17"/>
    <mergeCell ref="B16:B17"/>
    <mergeCell ref="C16:C17"/>
    <mergeCell ref="D16:D17"/>
    <mergeCell ref="E16:E17"/>
    <mergeCell ref="F16:F17"/>
    <mergeCell ref="G16:G17"/>
    <mergeCell ref="B31:B32"/>
    <mergeCell ref="C31:C32"/>
    <mergeCell ref="D31:D32"/>
    <mergeCell ref="E31:E32"/>
    <mergeCell ref="F31:F32"/>
    <mergeCell ref="I25:I26"/>
    <mergeCell ref="A110:E110"/>
    <mergeCell ref="H16:H17"/>
    <mergeCell ref="A119:G119"/>
    <mergeCell ref="A100:E100"/>
    <mergeCell ref="A103:E103"/>
    <mergeCell ref="A108:E108"/>
    <mergeCell ref="A57:E57"/>
    <mergeCell ref="A49:E49"/>
    <mergeCell ref="A109:E109"/>
    <mergeCell ref="A96:E96"/>
    <mergeCell ref="A53:E53"/>
    <mergeCell ref="A54:E54"/>
    <mergeCell ref="A112:J112"/>
    <mergeCell ref="A95:E95"/>
    <mergeCell ref="A60:E60"/>
    <mergeCell ref="G105:G106"/>
    <mergeCell ref="H105:H106"/>
    <mergeCell ref="A18:A19"/>
    <mergeCell ref="B18:B19"/>
    <mergeCell ref="C18:C19"/>
    <mergeCell ref="D18:D19"/>
    <mergeCell ref="A118:G118"/>
    <mergeCell ref="A105:A106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H4:K4"/>
    <mergeCell ref="D3:D7"/>
    <mergeCell ref="G3:K3"/>
    <mergeCell ref="F3:F7"/>
    <mergeCell ref="H5:H7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59" fitToHeight="4" orientation="landscape" r:id="rId1"/>
  <headerFooter alignWithMargins="0">
    <oddHeader xml:space="preserve">&amp;RZałącznik Nr 4
                         do UCHWAŁY Nr 
RADY POWIATU W RADOMIU
z dnia
Zmiany do Tabeli Nr 4 do UCHWAŁY BUDŻETOWEJ NR 268/XXVI/2020 z dnia 28 grudnia 2020 roku                    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2021-12-20T13:17:24Z</cp:lastPrinted>
  <dcterms:created xsi:type="dcterms:W3CDTF">1998-12-09T13:02:10Z</dcterms:created>
  <dcterms:modified xsi:type="dcterms:W3CDTF">2021-12-21T12:19:29Z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