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25725"/>
</workbook>
</file>

<file path=xl/calcChain.xml><?xml version="1.0" encoding="utf-8"?>
<calcChain xmlns="http://schemas.openxmlformats.org/spreadsheetml/2006/main">
  <c r="F43" i="27"/>
  <c r="F41"/>
  <c r="H44" l="1"/>
  <c r="G44"/>
  <c r="F44"/>
  <c r="H43"/>
  <c r="G43"/>
  <c r="H41"/>
  <c r="G41"/>
  <c r="H52"/>
  <c r="H53" s="1"/>
  <c r="G52"/>
  <c r="G53" s="1"/>
  <c r="F52"/>
  <c r="F53" s="1"/>
  <c r="G48"/>
  <c r="F48"/>
  <c r="H46"/>
  <c r="G46"/>
  <c r="F46"/>
  <c r="F49" s="1"/>
  <c r="F30"/>
  <c r="G30"/>
  <c r="G31" s="1"/>
  <c r="G58" s="1"/>
  <c r="F31"/>
  <c r="H30"/>
  <c r="H31" s="1"/>
  <c r="H56"/>
  <c r="H57" s="1"/>
  <c r="G56"/>
  <c r="G57" s="1"/>
  <c r="F56"/>
  <c r="F57" s="1"/>
  <c r="H48"/>
  <c r="H33"/>
  <c r="H34" s="1"/>
  <c r="G33"/>
  <c r="G34" s="1"/>
  <c r="F33"/>
  <c r="F34" s="1"/>
  <c r="H58" l="1"/>
  <c r="H49"/>
  <c r="G49"/>
  <c r="F58" l="1"/>
</calcChain>
</file>

<file path=xl/sharedStrings.xml><?xml version="1.0" encoding="utf-8"?>
<sst xmlns="http://schemas.openxmlformats.org/spreadsheetml/2006/main" count="136" uniqueCount="109">
  <si>
    <t>9.</t>
  </si>
  <si>
    <t>10.</t>
  </si>
  <si>
    <t>11.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</si>
  <si>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</si>
  <si>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</si>
  <si>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</si>
  <si>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</si>
  <si>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</si>
  <si>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</si>
  <si>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</si>
  <si>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</si>
  <si>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</si>
  <si>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</si>
  <si>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</si>
  <si>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</si>
  <si>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</si>
  <si>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</si>
  <si>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</si>
  <si>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</si>
  <si>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</si>
  <si>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</si>
  <si>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</si>
  <si>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</si>
  <si>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</si>
  <si>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</si>
  <si>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</si>
  <si>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</si>
  <si>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</si>
  <si>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</si>
  <si>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</si>
  <si>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</si>
  <si>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</si>
  <si>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</si>
  <si>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13.</t>
  </si>
  <si>
    <t>17.</t>
  </si>
  <si>
    <t>18.</t>
  </si>
  <si>
    <t>Starostwo Powiatowe</t>
  </si>
  <si>
    <t>14.</t>
  </si>
  <si>
    <t>15.</t>
  </si>
  <si>
    <t>16.</t>
  </si>
  <si>
    <t>Ogółem wydatki inwestycyjne dz. 852</t>
  </si>
  <si>
    <t>Ogółem dz. 852</t>
  </si>
  <si>
    <t>19.</t>
  </si>
  <si>
    <t>22.</t>
  </si>
  <si>
    <t>Ogółem dz. 801</t>
  </si>
  <si>
    <t>Ogółem wydatki inwestycyjne dz. 801</t>
  </si>
  <si>
    <t>3550W Iłża-Rybiczyzna-Grabowiec - gmina Iłża</t>
  </si>
  <si>
    <t>3539W Radom-Gębarzów-Polany - gmina Kowala, Skaryszew, Wierzbica</t>
  </si>
  <si>
    <t>3517W Wojciechów-Kozłów-Rajec Szlachecki - gmina Jastrzębia</t>
  </si>
  <si>
    <t>3509W Zakrzew-Gulin-Wsola-Wojciechów - gmina Jedlińsk, Jastrzębia, Zakrzew</t>
  </si>
  <si>
    <t>3512W Urbanów-Stare Zawady-Jedlińsk - gmina Jedlińsk</t>
  </si>
  <si>
    <t>3524W Jedlnia Letnisko-Czarna - gmina Jedlnia Letnisko, Pionki</t>
  </si>
  <si>
    <t>3547W Iłża-Antoniów - gmina Iłża</t>
  </si>
  <si>
    <t>A. Dotacje i środki z budżetu państwa (np. od wojewody)</t>
  </si>
  <si>
    <t xml:space="preserve">E. Inne źródła </t>
  </si>
  <si>
    <t>24.</t>
  </si>
  <si>
    <t>25.</t>
  </si>
  <si>
    <t>Ogółem wydatki inwestycyjne dz. 853</t>
  </si>
  <si>
    <t>Ogółem dz. 853</t>
  </si>
  <si>
    <t>26.</t>
  </si>
  <si>
    <t>Ogółem wydatki inwestycyjne dz. 926</t>
  </si>
  <si>
    <t>Ogółem dz. 926</t>
  </si>
  <si>
    <t xml:space="preserve">
 D.  2.400.000,00       </t>
  </si>
  <si>
    <t>C. Środki Funduszu Dróg Samorządowych</t>
  </si>
  <si>
    <t>D. Środki Rządowego Funduszu Inwestycji Lokalnych</t>
  </si>
  <si>
    <r>
      <t xml:space="preserve">rok budżetowy 2022 </t>
    </r>
    <r>
      <rPr>
        <b/>
        <sz val="10"/>
        <rFont val="Arial CE"/>
        <charset val="238"/>
      </rPr>
      <t>(8+9+10+11)</t>
    </r>
  </si>
  <si>
    <t>Zadania inwestycyjne w 2022 r.</t>
  </si>
  <si>
    <t>1715W Brzóza-Radom - gmina Jastrzębia</t>
  </si>
  <si>
    <t>3545W Wierzbica-Polany-Krzyżanowice - gmina Iłża, Wierzbica</t>
  </si>
  <si>
    <t>3561W Mniszek-Omięcin-Szydłowiec - gmina Wolanów</t>
  </si>
  <si>
    <t>3564W Radom-Augustów-Kowala-Parznice - gmina Kowala</t>
  </si>
  <si>
    <t>4010W Orońsko-Dąbrówka Zabłotnia-Ruda Mała - gmina Kowala</t>
  </si>
  <si>
    <t>Wdrożenie cyfrowego systemu komunikacji społecznej i zarządzania oświatą w powiecie radomskim</t>
  </si>
  <si>
    <t>Ogółem wydatki na zakupy inwestycyjne dz. 852</t>
  </si>
  <si>
    <t>Opracowanie dokumentacji projektowo-kosztorysowej na przebudowę pomieszczeń w budynku Filii PUP w Pionkach w celu ich dostosowania dla potrzeb Wydziału Komunikacji Starostwa Powiatowego w Radomiu</t>
  </si>
  <si>
    <t>Budowa Powiatowego Centrum Opiekuńczo-Mieszkalnego w Krzyżanowicach</t>
  </si>
  <si>
    <t>Rozbudowa budynku Liceum Ogólnokształcącego w Pionkach o budowę sali gimnastycznej wraz z łącznikiem</t>
  </si>
  <si>
    <t>A. 1 573 300,00</t>
  </si>
  <si>
    <t>Ogółem wydatki inwestycyjne dz. 750</t>
  </si>
  <si>
    <t>Opracowanie dokumentacji technicznej związanej z przebudową i modernizacją budynku ZS w Pionkach dla potrzeb osób niepełnosprawnych</t>
  </si>
  <si>
    <t>Adaptacja części parteru i piętra budynku w celu uzyskania dodatkowych sal lekcyjnych</t>
  </si>
  <si>
    <t>Dostosowanie łazienek na parterze budynku oraz budowa podjazdu dla osób niepełnosprawnych przy sali gimnastycznej w budynku Zespołu Szkół im. J. Śniadeckiego w Pionkach</t>
  </si>
  <si>
    <t xml:space="preserve">Budowa, dostawa i montaż zewnętrznego dźwigu elektrycznego dla uczniów z niepełnosprawnością ruchową i intelektualną w internacie Specjalnego Ośrodka Szkolno-Wychowawczego, Chwałowice 247 </t>
  </si>
  <si>
    <t>Przebudowa i rozbudowa budynku Specjalnego Ośrodka Szkolno-Wychowawczego w Chwałowicach wraz z zakupem pierwszego wyposażenia ośrodka oraz budowa przy budynku ośrodka mini obserwatorium astronomicznego i amfiteatru</t>
  </si>
  <si>
    <t>Ogółem wydatki na zakupy inwestycyjne dz. 801</t>
  </si>
  <si>
    <t>Zespół Szkół i Placówek w Chwałowicach</t>
  </si>
  <si>
    <t>Adaptacja szatni przy wewnętrznej sali gimnastycznej w celu utworzenia dodatkowej pracowni lekcyjnej</t>
  </si>
  <si>
    <t>LO w Pionkach</t>
  </si>
  <si>
    <t>3553W gr. woj.-Jasieniec Iłżecki Górny-Pastwiska - gmina Iłża</t>
  </si>
  <si>
    <t>3570W Zakrzew-Wolanów-Augustów - gmina Kowala, Wolanów, Zakrzew</t>
  </si>
  <si>
    <t>20.</t>
  </si>
  <si>
    <t>21.</t>
  </si>
  <si>
    <t>23.</t>
  </si>
  <si>
    <t>27.</t>
  </si>
  <si>
    <t>28.</t>
  </si>
  <si>
    <t>29.</t>
  </si>
  <si>
    <t>30.</t>
  </si>
  <si>
    <t>31.</t>
  </si>
  <si>
    <t>32.</t>
  </si>
  <si>
    <t>Zapewnienie spójności komunikacyjnej dróg powiatowych 1133W Stara Błotnica-Jedlanka oraz 3511W Urbanów-Jedlanka - gmina Jedlińsk</t>
  </si>
  <si>
    <t>Przebudowa drogi wewnętrznej wraz z budową miejsc postojowych dla obsługi DPS i MOW        w Wierzbicy</t>
  </si>
  <si>
    <t>Zakup samochodu osobowego typu "mikrobus" do przewozu osób z niepełnosprawnością, mieszkańców Domu Pomocy Społecznej w Jedlance</t>
  </si>
  <si>
    <t>Powiatowy Urząd Pracy w Radomiu</t>
  </si>
  <si>
    <t>Zakup samochodu osobowego typu "mikrobus" do przewozu dzieci i młodzieży z niepełnosprawnościami</t>
  </si>
  <si>
    <t>3530W Klwatka-Bogusławice-Skaryszew - gmina Skaryszew</t>
  </si>
  <si>
    <t>3560W Ruda Wielka-Dąbrówka Warszawska -gmina Wierzbica</t>
  </si>
  <si>
    <t>1115W Przytyk-Kożuchów - do drogi krajowej nr 48 - gmina Przytyk</t>
  </si>
  <si>
    <t>3336W Wieniawa-Przytyk-Jedlińsk - gmina Przytyk, Jedlińsk</t>
  </si>
  <si>
    <t>Jednostka organizacyjna realizująca zadanie lub koordynująca wykonanie zadania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</si>
</sst>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4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3" fontId="1" fillId="0" borderId="7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7" xfId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43" fontId="0" fillId="0" borderId="8" xfId="0" applyNumberFormat="1" applyFont="1" applyBorder="1" applyAlignment="1">
      <alignment vertical="center"/>
    </xf>
    <xf numFmtId="43" fontId="10" fillId="0" borderId="8" xfId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1" fillId="0" borderId="16" xfId="0" applyNumberFormat="1" applyFont="1" applyBorder="1" applyAlignment="1">
      <alignment vertical="center"/>
    </xf>
    <xf numFmtId="43" fontId="1" fillId="0" borderId="16" xfId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4" fontId="0" fillId="0" borderId="7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43" fontId="0" fillId="0" borderId="1" xfId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3" fontId="0" fillId="0" borderId="18" xfId="0" applyNumberFormat="1" applyBorder="1" applyAlignment="1">
      <alignment vertical="center" wrapText="1"/>
    </xf>
    <xf numFmtId="0" fontId="0" fillId="0" borderId="9" xfId="0" applyFont="1" applyBorder="1" applyAlignment="1">
      <alignment horizontal="center" vertical="center"/>
    </xf>
    <xf numFmtId="43" fontId="0" fillId="0" borderId="1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3" fontId="1" fillId="0" borderId="1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3" fontId="1" fillId="0" borderId="18" xfId="0" applyNumberFormat="1" applyFont="1" applyBorder="1" applyAlignment="1">
      <alignment vertical="center"/>
    </xf>
    <xf numFmtId="43" fontId="0" fillId="0" borderId="18" xfId="0" applyNumberFormat="1" applyBorder="1" applyAlignment="1">
      <alignment vertical="center"/>
    </xf>
    <xf numFmtId="43" fontId="0" fillId="0" borderId="18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top" wrapText="1"/>
    </xf>
    <xf numFmtId="0" fontId="0" fillId="0" borderId="10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3" fontId="1" fillId="0" borderId="32" xfId="0" applyNumberFormat="1" applyFont="1" applyBorder="1" applyAlignment="1">
      <alignment vertical="center"/>
    </xf>
    <xf numFmtId="43" fontId="1" fillId="0" borderId="32" xfId="1" applyFont="1" applyBorder="1" applyAlignment="1">
      <alignment vertical="center"/>
    </xf>
    <xf numFmtId="4" fontId="1" fillId="0" borderId="32" xfId="0" applyNumberFormat="1" applyFont="1" applyBorder="1" applyAlignment="1">
      <alignment vertical="center"/>
    </xf>
    <xf numFmtId="0" fontId="0" fillId="0" borderId="33" xfId="0" applyBorder="1" applyAlignment="1">
      <alignment horizontal="center" vertical="center" wrapText="1"/>
    </xf>
    <xf numFmtId="0" fontId="0" fillId="0" borderId="29" xfId="0" applyFont="1" applyBorder="1" applyAlignment="1">
      <alignment vertical="center" wrapText="1"/>
    </xf>
    <xf numFmtId="43" fontId="1" fillId="0" borderId="1" xfId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43" fontId="0" fillId="0" borderId="18" xfId="0" applyNumberFormat="1" applyFont="1" applyBorder="1" applyAlignment="1">
      <alignment vertical="center"/>
    </xf>
    <xf numFmtId="43" fontId="10" fillId="0" borderId="18" xfId="1" applyFont="1" applyBorder="1" applyAlignment="1">
      <alignment vertical="center"/>
    </xf>
    <xf numFmtId="4" fontId="0" fillId="0" borderId="18" xfId="0" applyNumberFormat="1" applyFont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 wrapText="1"/>
    </xf>
    <xf numFmtId="43" fontId="0" fillId="0" borderId="2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43" fontId="0" fillId="0" borderId="6" xfId="0" applyNumberFormat="1" applyBorder="1" applyAlignment="1">
      <alignment horizontal="center" vertical="center"/>
    </xf>
    <xf numFmtId="43" fontId="0" fillId="0" borderId="18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9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43" fontId="10" fillId="0" borderId="2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70"/>
  <sheetViews>
    <sheetView tabSelected="1" topLeftCell="A30" workbookViewId="0">
      <selection activeCell="L28" sqref="L28"/>
    </sheetView>
  </sheetViews>
  <sheetFormatPr defaultRowHeight="12.75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6.85546875" style="1" customWidth="1"/>
    <col min="7" max="7" width="17" style="1" customWidth="1"/>
    <col min="8" max="9" width="16.140625" style="1" bestFit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>
      <c r="A1" s="183" t="s">
        <v>66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37" ht="10.5" customHeight="1" thickBo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12</v>
      </c>
    </row>
    <row r="3" spans="1:37" s="7" customFormat="1" ht="20.100000000000001" customHeight="1">
      <c r="A3" s="184" t="s">
        <v>13</v>
      </c>
      <c r="B3" s="186" t="s">
        <v>5</v>
      </c>
      <c r="C3" s="186" t="s">
        <v>11</v>
      </c>
      <c r="D3" s="186" t="s">
        <v>20</v>
      </c>
      <c r="E3" s="154" t="s">
        <v>22</v>
      </c>
      <c r="F3" s="154" t="s">
        <v>19</v>
      </c>
      <c r="G3" s="154" t="s">
        <v>16</v>
      </c>
      <c r="H3" s="154"/>
      <c r="I3" s="154"/>
      <c r="J3" s="154"/>
      <c r="K3" s="154"/>
      <c r="L3" s="188" t="s">
        <v>108</v>
      </c>
    </row>
    <row r="4" spans="1:37" s="7" customFormat="1" ht="20.100000000000001" customHeight="1">
      <c r="A4" s="185"/>
      <c r="B4" s="187"/>
      <c r="C4" s="187"/>
      <c r="D4" s="187"/>
      <c r="E4" s="150"/>
      <c r="F4" s="150"/>
      <c r="G4" s="150" t="s">
        <v>65</v>
      </c>
      <c r="H4" s="150" t="s">
        <v>24</v>
      </c>
      <c r="I4" s="150"/>
      <c r="J4" s="150"/>
      <c r="K4" s="150"/>
      <c r="L4" s="189"/>
    </row>
    <row r="5" spans="1:37" s="7" customFormat="1" ht="29.25" customHeight="1">
      <c r="A5" s="185"/>
      <c r="B5" s="187"/>
      <c r="C5" s="187"/>
      <c r="D5" s="187"/>
      <c r="E5" s="150"/>
      <c r="F5" s="150"/>
      <c r="G5" s="150"/>
      <c r="H5" s="150" t="s">
        <v>21</v>
      </c>
      <c r="I5" s="150" t="s">
        <v>17</v>
      </c>
      <c r="J5" s="150" t="s">
        <v>23</v>
      </c>
      <c r="K5" s="150" t="s">
        <v>18</v>
      </c>
      <c r="L5" s="189"/>
    </row>
    <row r="6" spans="1:37" s="7" customFormat="1" ht="20.100000000000001" customHeight="1">
      <c r="A6" s="185"/>
      <c r="B6" s="187"/>
      <c r="C6" s="187"/>
      <c r="D6" s="187"/>
      <c r="E6" s="150"/>
      <c r="F6" s="150"/>
      <c r="G6" s="150"/>
      <c r="H6" s="150"/>
      <c r="I6" s="150"/>
      <c r="J6" s="150"/>
      <c r="K6" s="150"/>
      <c r="L6" s="189"/>
    </row>
    <row r="7" spans="1:37" s="7" customFormat="1" ht="20.100000000000001" customHeight="1">
      <c r="A7" s="185"/>
      <c r="B7" s="187"/>
      <c r="C7" s="187"/>
      <c r="D7" s="187"/>
      <c r="E7" s="150"/>
      <c r="F7" s="150"/>
      <c r="G7" s="150"/>
      <c r="H7" s="150"/>
      <c r="I7" s="150"/>
      <c r="J7" s="150"/>
      <c r="K7" s="150"/>
      <c r="L7" s="189"/>
    </row>
    <row r="8" spans="1:37" ht="8.1" customHeight="1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37" ht="54.75" customHeight="1">
      <c r="A9" s="88" t="s">
        <v>6</v>
      </c>
      <c r="B9" s="89">
        <v>600</v>
      </c>
      <c r="C9" s="89">
        <v>600147</v>
      </c>
      <c r="D9" s="89">
        <v>6050</v>
      </c>
      <c r="E9" s="91" t="s">
        <v>99</v>
      </c>
      <c r="F9" s="125">
        <v>2328166</v>
      </c>
      <c r="G9" s="125">
        <v>200000</v>
      </c>
      <c r="H9" s="125">
        <v>200000</v>
      </c>
      <c r="I9" s="89"/>
      <c r="J9" s="89"/>
      <c r="K9" s="89"/>
      <c r="L9" s="90" t="s">
        <v>28</v>
      </c>
      <c r="M9" s="2"/>
      <c r="N9" s="2"/>
    </row>
    <row r="10" spans="1:37" ht="36" customHeight="1">
      <c r="A10" s="28" t="s">
        <v>7</v>
      </c>
      <c r="B10" s="6">
        <v>600</v>
      </c>
      <c r="C10" s="72">
        <v>60014</v>
      </c>
      <c r="D10" s="6">
        <v>6050</v>
      </c>
      <c r="E10" s="10" t="s">
        <v>106</v>
      </c>
      <c r="F10" s="9">
        <v>1289297</v>
      </c>
      <c r="G10" s="9">
        <v>100000</v>
      </c>
      <c r="H10" s="16">
        <v>100000</v>
      </c>
      <c r="I10" s="16"/>
      <c r="J10" s="17"/>
      <c r="K10" s="9"/>
      <c r="L10" s="29" t="s">
        <v>28</v>
      </c>
      <c r="M10" s="27"/>
      <c r="N10" s="14"/>
    </row>
    <row r="11" spans="1:37" ht="39.75" customHeight="1">
      <c r="A11" s="142" t="s">
        <v>8</v>
      </c>
      <c r="B11" s="144">
        <v>600</v>
      </c>
      <c r="C11" s="144">
        <v>60014</v>
      </c>
      <c r="D11" s="144">
        <v>6050</v>
      </c>
      <c r="E11" s="146" t="s">
        <v>67</v>
      </c>
      <c r="F11" s="138">
        <v>230010</v>
      </c>
      <c r="G11" s="138">
        <v>130010</v>
      </c>
      <c r="H11" s="138">
        <v>130010</v>
      </c>
      <c r="I11" s="138"/>
      <c r="J11" s="62" t="s">
        <v>62</v>
      </c>
      <c r="K11" s="138"/>
      <c r="L11" s="140" t="s">
        <v>28</v>
      </c>
      <c r="M11" s="27"/>
      <c r="N11" s="14"/>
    </row>
    <row r="12" spans="1:37" ht="15" hidden="1">
      <c r="A12" s="143"/>
      <c r="B12" s="145"/>
      <c r="C12" s="145"/>
      <c r="D12" s="145"/>
      <c r="E12" s="147"/>
      <c r="F12" s="139"/>
      <c r="G12" s="139"/>
      <c r="H12" s="139"/>
      <c r="I12" s="139"/>
      <c r="J12" s="80"/>
      <c r="K12" s="139"/>
      <c r="L12" s="141"/>
      <c r="M12" s="27"/>
      <c r="N12" s="14"/>
    </row>
    <row r="13" spans="1:37" ht="44.25" customHeight="1">
      <c r="A13" s="142" t="s">
        <v>4</v>
      </c>
      <c r="B13" s="144">
        <v>600</v>
      </c>
      <c r="C13" s="144">
        <v>60014</v>
      </c>
      <c r="D13" s="144">
        <v>6050</v>
      </c>
      <c r="E13" s="146" t="s">
        <v>107</v>
      </c>
      <c r="F13" s="138">
        <v>27245450.809999999</v>
      </c>
      <c r="G13" s="138">
        <v>5290000</v>
      </c>
      <c r="H13" s="138">
        <v>5290000</v>
      </c>
      <c r="I13" s="138"/>
      <c r="J13" s="62"/>
      <c r="K13" s="138"/>
      <c r="L13" s="140" t="s">
        <v>28</v>
      </c>
      <c r="M13" s="27"/>
      <c r="N13" s="14"/>
      <c r="O13" s="44"/>
      <c r="P13" s="44"/>
      <c r="Q13" s="44"/>
      <c r="R13" s="44"/>
      <c r="S13" s="45"/>
      <c r="T13" s="18"/>
      <c r="U13" s="18"/>
      <c r="V13" s="46"/>
      <c r="W13" s="46"/>
      <c r="X13" s="47"/>
      <c r="Y13" s="18"/>
      <c r="Z13" s="48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6.5" hidden="1" customHeight="1">
      <c r="A14" s="143"/>
      <c r="B14" s="145"/>
      <c r="C14" s="145"/>
      <c r="D14" s="145"/>
      <c r="E14" s="147"/>
      <c r="F14" s="139"/>
      <c r="G14" s="139"/>
      <c r="H14" s="139"/>
      <c r="I14" s="139"/>
      <c r="J14" s="80"/>
      <c r="K14" s="139"/>
      <c r="L14" s="141"/>
      <c r="M14" s="27"/>
      <c r="N14" s="14"/>
      <c r="O14" s="44"/>
      <c r="P14" s="44"/>
      <c r="Q14" s="44"/>
      <c r="R14" s="44"/>
      <c r="S14" s="45"/>
      <c r="T14" s="18"/>
      <c r="U14" s="18"/>
      <c r="V14" s="46"/>
      <c r="W14" s="46"/>
      <c r="X14" s="47"/>
      <c r="Y14" s="18"/>
      <c r="Z14" s="48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35.25" customHeight="1">
      <c r="A15" s="28" t="s">
        <v>9</v>
      </c>
      <c r="B15" s="6">
        <v>600</v>
      </c>
      <c r="C15" s="6">
        <v>60014</v>
      </c>
      <c r="D15" s="6">
        <v>6050</v>
      </c>
      <c r="E15" s="10" t="s">
        <v>49</v>
      </c>
      <c r="F15" s="9">
        <v>2295447</v>
      </c>
      <c r="G15" s="9">
        <v>100000</v>
      </c>
      <c r="H15" s="16">
        <v>100000</v>
      </c>
      <c r="I15" s="16"/>
      <c r="J15" s="17"/>
      <c r="K15" s="9"/>
      <c r="L15" s="29" t="s">
        <v>28</v>
      </c>
      <c r="M15" s="27"/>
      <c r="N15" s="14"/>
      <c r="O15" s="44"/>
      <c r="P15" s="44"/>
      <c r="Q15" s="44"/>
      <c r="R15" s="44"/>
      <c r="S15" s="45"/>
      <c r="T15" s="18"/>
      <c r="U15" s="18"/>
      <c r="V15" s="46"/>
      <c r="W15" s="46"/>
      <c r="X15" s="47"/>
      <c r="Y15" s="18"/>
      <c r="Z15" s="48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38.25" customHeight="1">
      <c r="A16" s="28" t="s">
        <v>10</v>
      </c>
      <c r="B16" s="6">
        <v>600</v>
      </c>
      <c r="C16" s="72">
        <v>60014</v>
      </c>
      <c r="D16" s="6">
        <v>6050</v>
      </c>
      <c r="E16" s="43" t="s">
        <v>50</v>
      </c>
      <c r="F16" s="9">
        <v>1881055</v>
      </c>
      <c r="G16" s="9">
        <v>100000</v>
      </c>
      <c r="H16" s="16">
        <v>100000</v>
      </c>
      <c r="I16" s="16"/>
      <c r="J16" s="17"/>
      <c r="K16" s="9"/>
      <c r="L16" s="29" t="s">
        <v>28</v>
      </c>
      <c r="M16" s="27"/>
      <c r="N16" s="14"/>
    </row>
    <row r="17" spans="1:14" ht="34.5" customHeight="1">
      <c r="A17" s="84" t="s">
        <v>26</v>
      </c>
      <c r="B17" s="59">
        <v>600</v>
      </c>
      <c r="C17" s="59">
        <v>60014</v>
      </c>
      <c r="D17" s="59">
        <v>6050</v>
      </c>
      <c r="E17" s="60" t="s">
        <v>48</v>
      </c>
      <c r="F17" s="30">
        <v>2506100.15</v>
      </c>
      <c r="G17" s="30">
        <v>2300000</v>
      </c>
      <c r="H17" s="61">
        <v>2300000</v>
      </c>
      <c r="I17" s="61"/>
      <c r="J17" s="62"/>
      <c r="K17" s="30"/>
      <c r="L17" s="63" t="s">
        <v>28</v>
      </c>
      <c r="M17" s="27"/>
      <c r="N17" s="14"/>
    </row>
    <row r="18" spans="1:14" ht="35.25" customHeight="1">
      <c r="A18" s="28" t="s">
        <v>27</v>
      </c>
      <c r="B18" s="6">
        <v>600</v>
      </c>
      <c r="C18" s="72">
        <v>60014</v>
      </c>
      <c r="D18" s="6">
        <v>6050</v>
      </c>
      <c r="E18" s="43" t="s">
        <v>51</v>
      </c>
      <c r="F18" s="9">
        <v>5131820.3499999996</v>
      </c>
      <c r="G18" s="9">
        <v>475711</v>
      </c>
      <c r="H18" s="16">
        <v>475711</v>
      </c>
      <c r="I18" s="16"/>
      <c r="J18" s="17"/>
      <c r="K18" s="9"/>
      <c r="L18" s="29" t="s">
        <v>28</v>
      </c>
      <c r="M18" s="27"/>
      <c r="N18" s="14"/>
    </row>
    <row r="19" spans="1:14" ht="32.25" customHeight="1">
      <c r="A19" s="98" t="s">
        <v>0</v>
      </c>
      <c r="B19" s="99">
        <v>600</v>
      </c>
      <c r="C19" s="115">
        <v>60014</v>
      </c>
      <c r="D19" s="99">
        <v>6050</v>
      </c>
      <c r="E19" s="92" t="s">
        <v>104</v>
      </c>
      <c r="F19" s="94">
        <v>1961807</v>
      </c>
      <c r="G19" s="94">
        <v>50000</v>
      </c>
      <c r="H19" s="95">
        <v>50000</v>
      </c>
      <c r="I19" s="95"/>
      <c r="J19" s="80"/>
      <c r="K19" s="94"/>
      <c r="L19" s="100" t="s">
        <v>28</v>
      </c>
      <c r="M19" s="27"/>
      <c r="N19" s="14"/>
    </row>
    <row r="20" spans="1:14" ht="37.5" customHeight="1">
      <c r="A20" s="28" t="s">
        <v>1</v>
      </c>
      <c r="B20" s="6">
        <v>600</v>
      </c>
      <c r="C20" s="6">
        <v>60014</v>
      </c>
      <c r="D20" s="6">
        <v>6050</v>
      </c>
      <c r="E20" s="43" t="s">
        <v>47</v>
      </c>
      <c r="F20" s="9">
        <v>12682602.300000001</v>
      </c>
      <c r="G20" s="9">
        <v>800000</v>
      </c>
      <c r="H20" s="16">
        <v>800000</v>
      </c>
      <c r="I20" s="16"/>
      <c r="J20" s="17"/>
      <c r="K20" s="9"/>
      <c r="L20" s="29" t="s">
        <v>28</v>
      </c>
      <c r="M20" s="27"/>
      <c r="N20" s="14"/>
    </row>
    <row r="21" spans="1:14" ht="37.5" customHeight="1">
      <c r="A21" s="28" t="s">
        <v>2</v>
      </c>
      <c r="B21" s="6">
        <v>600</v>
      </c>
      <c r="C21" s="6">
        <v>60014</v>
      </c>
      <c r="D21" s="6">
        <v>6050</v>
      </c>
      <c r="E21" s="10" t="s">
        <v>68</v>
      </c>
      <c r="F21" s="50">
        <v>2119094</v>
      </c>
      <c r="G21" s="50">
        <v>100000</v>
      </c>
      <c r="H21" s="126">
        <v>100000</v>
      </c>
      <c r="I21" s="16"/>
      <c r="J21" s="17"/>
      <c r="K21" s="9"/>
      <c r="L21" s="29" t="s">
        <v>28</v>
      </c>
      <c r="M21" s="27"/>
      <c r="N21" s="14"/>
    </row>
    <row r="22" spans="1:14" ht="28.5" customHeight="1">
      <c r="A22" s="28" t="s">
        <v>3</v>
      </c>
      <c r="B22" s="6">
        <v>600</v>
      </c>
      <c r="C22" s="6">
        <v>60014</v>
      </c>
      <c r="D22" s="6">
        <v>6050</v>
      </c>
      <c r="E22" s="43" t="s">
        <v>52</v>
      </c>
      <c r="F22" s="9">
        <v>2834433.99</v>
      </c>
      <c r="G22" s="9">
        <v>2600000</v>
      </c>
      <c r="H22" s="16">
        <v>2600000</v>
      </c>
      <c r="I22" s="16"/>
      <c r="J22" s="17"/>
      <c r="K22" s="9"/>
      <c r="L22" s="29" t="s">
        <v>28</v>
      </c>
      <c r="M22" s="27"/>
      <c r="N22" s="14"/>
    </row>
    <row r="23" spans="1:14" ht="31.5" customHeight="1">
      <c r="A23" s="28" t="s">
        <v>33</v>
      </c>
      <c r="B23" s="6">
        <v>600</v>
      </c>
      <c r="C23" s="6">
        <v>60014</v>
      </c>
      <c r="D23" s="6">
        <v>6050</v>
      </c>
      <c r="E23" s="43" t="s">
        <v>46</v>
      </c>
      <c r="F23" s="23">
        <v>2942210</v>
      </c>
      <c r="G23" s="9">
        <v>100000</v>
      </c>
      <c r="H23" s="16">
        <v>100000</v>
      </c>
      <c r="I23" s="16"/>
      <c r="J23" s="17"/>
      <c r="K23" s="9"/>
      <c r="L23" s="29" t="s">
        <v>28</v>
      </c>
      <c r="M23" s="27"/>
      <c r="N23" s="14"/>
    </row>
    <row r="24" spans="1:14" ht="31.5" customHeight="1">
      <c r="A24" s="28" t="s">
        <v>37</v>
      </c>
      <c r="B24" s="6">
        <v>600</v>
      </c>
      <c r="C24" s="6">
        <v>60014</v>
      </c>
      <c r="D24" s="6">
        <v>6050</v>
      </c>
      <c r="E24" s="10" t="s">
        <v>88</v>
      </c>
      <c r="F24" s="23">
        <v>300120</v>
      </c>
      <c r="G24" s="9">
        <v>289620</v>
      </c>
      <c r="H24" s="16">
        <v>289620</v>
      </c>
      <c r="I24" s="16"/>
      <c r="J24" s="17"/>
      <c r="K24" s="9"/>
      <c r="L24" s="29" t="s">
        <v>28</v>
      </c>
      <c r="M24" s="27"/>
      <c r="N24" s="14"/>
    </row>
    <row r="25" spans="1:14" ht="40.5" customHeight="1">
      <c r="A25" s="28" t="s">
        <v>38</v>
      </c>
      <c r="B25" s="6">
        <v>600</v>
      </c>
      <c r="C25" s="6">
        <v>60014</v>
      </c>
      <c r="D25" s="6">
        <v>6050</v>
      </c>
      <c r="E25" s="10" t="s">
        <v>105</v>
      </c>
      <c r="F25" s="23">
        <v>1416050</v>
      </c>
      <c r="G25" s="9">
        <v>150000</v>
      </c>
      <c r="H25" s="16">
        <v>150000</v>
      </c>
      <c r="I25" s="16"/>
      <c r="J25" s="17"/>
      <c r="K25" s="9"/>
      <c r="L25" s="29" t="s">
        <v>28</v>
      </c>
      <c r="M25" s="27"/>
      <c r="N25" s="14"/>
    </row>
    <row r="26" spans="1:14" ht="40.5" customHeight="1">
      <c r="A26" s="28" t="s">
        <v>39</v>
      </c>
      <c r="B26" s="6">
        <v>600</v>
      </c>
      <c r="C26" s="6">
        <v>60014</v>
      </c>
      <c r="D26" s="6">
        <v>6050</v>
      </c>
      <c r="E26" s="10" t="s">
        <v>69</v>
      </c>
      <c r="F26" s="23">
        <v>450000</v>
      </c>
      <c r="G26" s="9">
        <v>390000</v>
      </c>
      <c r="H26" s="16">
        <v>390000</v>
      </c>
      <c r="I26" s="16"/>
      <c r="J26" s="17"/>
      <c r="K26" s="9"/>
      <c r="L26" s="29" t="s">
        <v>28</v>
      </c>
      <c r="M26" s="27"/>
      <c r="N26" s="14"/>
    </row>
    <row r="27" spans="1:14" ht="40.5" customHeight="1">
      <c r="A27" s="85" t="s">
        <v>34</v>
      </c>
      <c r="B27" s="86">
        <v>600</v>
      </c>
      <c r="C27" s="86">
        <v>60014</v>
      </c>
      <c r="D27" s="86">
        <v>6050</v>
      </c>
      <c r="E27" s="92" t="s">
        <v>70</v>
      </c>
      <c r="F27" s="93">
        <v>3333300</v>
      </c>
      <c r="G27" s="94">
        <v>2760000</v>
      </c>
      <c r="H27" s="95">
        <v>2760000</v>
      </c>
      <c r="I27" s="95"/>
      <c r="J27" s="80"/>
      <c r="K27" s="94"/>
      <c r="L27" s="83" t="s">
        <v>28</v>
      </c>
      <c r="M27" s="27"/>
      <c r="N27" s="14"/>
    </row>
    <row r="28" spans="1:14" ht="30.75" customHeight="1">
      <c r="A28" s="85" t="s">
        <v>35</v>
      </c>
      <c r="B28" s="86">
        <v>600</v>
      </c>
      <c r="C28" s="86">
        <v>60014</v>
      </c>
      <c r="D28" s="86">
        <v>6050</v>
      </c>
      <c r="E28" s="105" t="s">
        <v>89</v>
      </c>
      <c r="F28" s="87">
        <v>7443495</v>
      </c>
      <c r="G28" s="82">
        <v>100000</v>
      </c>
      <c r="H28" s="82">
        <v>100000</v>
      </c>
      <c r="I28" s="82"/>
      <c r="J28" s="80"/>
      <c r="K28" s="82"/>
      <c r="L28" s="83" t="s">
        <v>28</v>
      </c>
      <c r="M28" s="27"/>
      <c r="N28" s="14"/>
    </row>
    <row r="29" spans="1:14" ht="46.5" customHeight="1">
      <c r="A29" s="28" t="s">
        <v>42</v>
      </c>
      <c r="B29" s="6">
        <v>600</v>
      </c>
      <c r="C29" s="6">
        <v>60014</v>
      </c>
      <c r="D29" s="6">
        <v>6050</v>
      </c>
      <c r="E29" s="10" t="s">
        <v>71</v>
      </c>
      <c r="F29" s="23">
        <v>3049000</v>
      </c>
      <c r="G29" s="9">
        <v>100000</v>
      </c>
      <c r="H29" s="16">
        <v>100000</v>
      </c>
      <c r="I29" s="16"/>
      <c r="J29" s="17"/>
      <c r="K29" s="9"/>
      <c r="L29" s="29" t="s">
        <v>28</v>
      </c>
      <c r="M29" s="27"/>
      <c r="N29" s="14"/>
    </row>
    <row r="30" spans="1:14" ht="29.25" customHeight="1" thickBot="1">
      <c r="A30" s="164" t="s">
        <v>29</v>
      </c>
      <c r="B30" s="178"/>
      <c r="C30" s="178"/>
      <c r="D30" s="178"/>
      <c r="E30" s="179"/>
      <c r="F30" s="9">
        <f>SUM(F9:F29)</f>
        <v>81439458.599999994</v>
      </c>
      <c r="G30" s="9">
        <f>SUM(G9:G29)</f>
        <v>16135341</v>
      </c>
      <c r="H30" s="16">
        <f>SUM(H9:H29)</f>
        <v>16135341</v>
      </c>
      <c r="I30" s="16"/>
      <c r="J30" s="17"/>
      <c r="K30" s="9"/>
      <c r="L30" s="29"/>
    </row>
    <row r="31" spans="1:14" ht="27" customHeight="1" thickBot="1">
      <c r="A31" s="155" t="s">
        <v>30</v>
      </c>
      <c r="B31" s="156"/>
      <c r="C31" s="156"/>
      <c r="D31" s="156"/>
      <c r="E31" s="157"/>
      <c r="F31" s="31">
        <f>SUM(F30)</f>
        <v>81439458.599999994</v>
      </c>
      <c r="G31" s="31">
        <f>SUM(G30)</f>
        <v>16135341</v>
      </c>
      <c r="H31" s="31">
        <f>SUM(H30)</f>
        <v>16135341</v>
      </c>
      <c r="I31" s="31"/>
      <c r="J31" s="33"/>
      <c r="K31" s="31"/>
      <c r="L31" s="32"/>
    </row>
    <row r="32" spans="1:14" ht="46.5" customHeight="1">
      <c r="A32" s="54" t="s">
        <v>90</v>
      </c>
      <c r="B32" s="36">
        <v>750</v>
      </c>
      <c r="C32" s="36">
        <v>75095</v>
      </c>
      <c r="D32" s="36">
        <v>6050</v>
      </c>
      <c r="E32" s="96" t="s">
        <v>72</v>
      </c>
      <c r="F32" s="37">
        <v>490000</v>
      </c>
      <c r="G32" s="37">
        <v>490000</v>
      </c>
      <c r="H32" s="37">
        <v>490000</v>
      </c>
      <c r="I32" s="56"/>
      <c r="J32" s="57"/>
      <c r="K32" s="37"/>
      <c r="L32" s="58" t="s">
        <v>36</v>
      </c>
    </row>
    <row r="33" spans="1:12" ht="27" customHeight="1" thickBot="1">
      <c r="A33" s="158" t="s">
        <v>78</v>
      </c>
      <c r="B33" s="176"/>
      <c r="C33" s="176"/>
      <c r="D33" s="176"/>
      <c r="E33" s="177"/>
      <c r="F33" s="39">
        <f>SUM(F32:F32)</f>
        <v>490000</v>
      </c>
      <c r="G33" s="39">
        <f>SUM(G32:G32)</f>
        <v>490000</v>
      </c>
      <c r="H33" s="39">
        <f>SUM(H32:H32)</f>
        <v>490000</v>
      </c>
      <c r="I33" s="40"/>
      <c r="J33" s="41"/>
      <c r="K33" s="39"/>
      <c r="L33" s="42"/>
    </row>
    <row r="34" spans="1:12" ht="21.75" customHeight="1" thickBot="1">
      <c r="A34" s="148" t="s">
        <v>31</v>
      </c>
      <c r="B34" s="149"/>
      <c r="C34" s="149"/>
      <c r="D34" s="149"/>
      <c r="E34" s="149"/>
      <c r="F34" s="24">
        <f>SUM(F33)</f>
        <v>490000</v>
      </c>
      <c r="G34" s="24">
        <f>SUM(G33)</f>
        <v>490000</v>
      </c>
      <c r="H34" s="24">
        <f>SUM(H33)</f>
        <v>490000</v>
      </c>
      <c r="I34" s="34"/>
      <c r="J34" s="25"/>
      <c r="K34" s="24"/>
      <c r="L34" s="35"/>
    </row>
    <row r="35" spans="1:12" ht="54.75" customHeight="1">
      <c r="A35" s="54" t="s">
        <v>91</v>
      </c>
      <c r="B35" s="101">
        <v>801</v>
      </c>
      <c r="C35" s="101">
        <v>80102</v>
      </c>
      <c r="D35" s="101">
        <v>6050</v>
      </c>
      <c r="E35" s="96" t="s">
        <v>79</v>
      </c>
      <c r="F35" s="74">
        <v>150000</v>
      </c>
      <c r="G35" s="74">
        <v>150000</v>
      </c>
      <c r="H35" s="74">
        <v>150000</v>
      </c>
      <c r="I35" s="56"/>
      <c r="J35" s="75"/>
      <c r="K35" s="74"/>
      <c r="L35" s="97" t="s">
        <v>36</v>
      </c>
    </row>
    <row r="36" spans="1:12" ht="69.75" customHeight="1">
      <c r="A36" s="28" t="s">
        <v>43</v>
      </c>
      <c r="B36" s="49">
        <v>801</v>
      </c>
      <c r="C36" s="49">
        <v>80115</v>
      </c>
      <c r="D36" s="49">
        <v>6050</v>
      </c>
      <c r="E36" s="55" t="s">
        <v>81</v>
      </c>
      <c r="F36" s="50">
        <v>114265</v>
      </c>
      <c r="G36" s="50">
        <v>106270</v>
      </c>
      <c r="H36" s="50">
        <v>106270</v>
      </c>
      <c r="I36" s="112"/>
      <c r="J36" s="52"/>
      <c r="K36" s="50"/>
      <c r="L36" s="29" t="s">
        <v>36</v>
      </c>
    </row>
    <row r="37" spans="1:12" ht="44.25" customHeight="1">
      <c r="A37" s="28" t="s">
        <v>92</v>
      </c>
      <c r="B37" s="49">
        <v>801</v>
      </c>
      <c r="C37" s="49">
        <v>80120</v>
      </c>
      <c r="D37" s="49">
        <v>6050</v>
      </c>
      <c r="E37" s="55" t="s">
        <v>80</v>
      </c>
      <c r="F37" s="50">
        <v>30000</v>
      </c>
      <c r="G37" s="50">
        <v>30000</v>
      </c>
      <c r="H37" s="50">
        <v>30000</v>
      </c>
      <c r="I37" s="112"/>
      <c r="J37" s="52"/>
      <c r="K37" s="50"/>
      <c r="L37" s="29" t="s">
        <v>87</v>
      </c>
    </row>
    <row r="38" spans="1:12" ht="44.25" customHeight="1">
      <c r="A38" s="28" t="s">
        <v>55</v>
      </c>
      <c r="B38" s="49">
        <v>801</v>
      </c>
      <c r="C38" s="49">
        <v>80120</v>
      </c>
      <c r="D38" s="49">
        <v>6050</v>
      </c>
      <c r="E38" s="127" t="s">
        <v>86</v>
      </c>
      <c r="F38" s="50">
        <v>30000</v>
      </c>
      <c r="G38" s="50">
        <v>30000</v>
      </c>
      <c r="H38" s="50">
        <v>30000</v>
      </c>
      <c r="I38" s="112"/>
      <c r="J38" s="52"/>
      <c r="K38" s="50"/>
      <c r="L38" s="29" t="s">
        <v>87</v>
      </c>
    </row>
    <row r="39" spans="1:12" ht="69" customHeight="1">
      <c r="A39" s="28" t="s">
        <v>56</v>
      </c>
      <c r="B39" s="49">
        <v>801</v>
      </c>
      <c r="C39" s="49">
        <v>80134</v>
      </c>
      <c r="D39" s="49">
        <v>6050</v>
      </c>
      <c r="E39" s="55" t="s">
        <v>82</v>
      </c>
      <c r="F39" s="50">
        <v>201000</v>
      </c>
      <c r="G39" s="50">
        <v>201000</v>
      </c>
      <c r="H39" s="50">
        <v>201000</v>
      </c>
      <c r="I39" s="112"/>
      <c r="J39" s="52"/>
      <c r="K39" s="50"/>
      <c r="L39" s="29" t="s">
        <v>36</v>
      </c>
    </row>
    <row r="40" spans="1:12" ht="78.75" customHeight="1">
      <c r="A40" s="28" t="s">
        <v>59</v>
      </c>
      <c r="B40" s="49">
        <v>801</v>
      </c>
      <c r="C40" s="49">
        <v>80134</v>
      </c>
      <c r="D40" s="49">
        <v>6050</v>
      </c>
      <c r="E40" s="55" t="s">
        <v>83</v>
      </c>
      <c r="F40" s="50">
        <v>6824390</v>
      </c>
      <c r="G40" s="50">
        <v>150000</v>
      </c>
      <c r="H40" s="50">
        <v>150000</v>
      </c>
      <c r="I40" s="112"/>
      <c r="J40" s="52"/>
      <c r="K40" s="50"/>
      <c r="L40" s="113" t="s">
        <v>85</v>
      </c>
    </row>
    <row r="41" spans="1:12" ht="24.75" customHeight="1">
      <c r="A41" s="151" t="s">
        <v>45</v>
      </c>
      <c r="B41" s="152"/>
      <c r="C41" s="152"/>
      <c r="D41" s="152"/>
      <c r="E41" s="153"/>
      <c r="F41" s="69">
        <f>SUM(F35:F40)</f>
        <v>7349655</v>
      </c>
      <c r="G41" s="69">
        <f>SUM(G35:G40)</f>
        <v>667270</v>
      </c>
      <c r="H41" s="69">
        <f>SUM(H35:H40)</f>
        <v>667270</v>
      </c>
      <c r="I41" s="70"/>
      <c r="J41" s="71"/>
      <c r="K41" s="69"/>
      <c r="L41" s="111"/>
    </row>
    <row r="42" spans="1:12" ht="42" customHeight="1" thickBot="1">
      <c r="A42" s="78" t="s">
        <v>93</v>
      </c>
      <c r="B42" s="79">
        <v>801</v>
      </c>
      <c r="C42" s="79">
        <v>80134</v>
      </c>
      <c r="D42" s="79">
        <v>6060</v>
      </c>
      <c r="E42" s="106" t="s">
        <v>103</v>
      </c>
      <c r="F42" s="39">
        <v>67432</v>
      </c>
      <c r="G42" s="39">
        <v>67432</v>
      </c>
      <c r="H42" s="39">
        <v>67432</v>
      </c>
      <c r="I42" s="40"/>
      <c r="J42" s="41"/>
      <c r="K42" s="39"/>
      <c r="L42" s="53" t="s">
        <v>36</v>
      </c>
    </row>
    <row r="43" spans="1:12" ht="28.5" customHeight="1" thickBot="1">
      <c r="A43" s="180" t="s">
        <v>84</v>
      </c>
      <c r="B43" s="181"/>
      <c r="C43" s="181"/>
      <c r="D43" s="181"/>
      <c r="E43" s="182"/>
      <c r="F43" s="107">
        <f>SUM(F42)</f>
        <v>67432</v>
      </c>
      <c r="G43" s="107">
        <f>SUM(G42)</f>
        <v>67432</v>
      </c>
      <c r="H43" s="107">
        <f>SUM(H42)</f>
        <v>67432</v>
      </c>
      <c r="I43" s="108"/>
      <c r="J43" s="109"/>
      <c r="K43" s="107"/>
      <c r="L43" s="110"/>
    </row>
    <row r="44" spans="1:12" ht="26.25" customHeight="1" thickBot="1">
      <c r="A44" s="161" t="s">
        <v>44</v>
      </c>
      <c r="B44" s="162"/>
      <c r="C44" s="162"/>
      <c r="D44" s="162"/>
      <c r="E44" s="163"/>
      <c r="F44" s="24">
        <f>SUM(F41,F43)</f>
        <v>7417087</v>
      </c>
      <c r="G44" s="24">
        <f>SUM(G41,G43)</f>
        <v>734702</v>
      </c>
      <c r="H44" s="24">
        <f>SUM(H41,H43)</f>
        <v>734702</v>
      </c>
      <c r="I44" s="34"/>
      <c r="J44" s="25"/>
      <c r="K44" s="24"/>
      <c r="L44" s="35"/>
    </row>
    <row r="45" spans="1:12" ht="44.25" customHeight="1">
      <c r="A45" s="103" t="s">
        <v>94</v>
      </c>
      <c r="B45" s="101">
        <v>852</v>
      </c>
      <c r="C45" s="101">
        <v>85295</v>
      </c>
      <c r="D45" s="101">
        <v>6050</v>
      </c>
      <c r="E45" s="96" t="s">
        <v>100</v>
      </c>
      <c r="F45" s="74">
        <v>50000</v>
      </c>
      <c r="G45" s="74">
        <v>50000</v>
      </c>
      <c r="H45" s="74">
        <v>50000</v>
      </c>
      <c r="I45" s="56"/>
      <c r="J45" s="75"/>
      <c r="K45" s="74"/>
      <c r="L45" s="97" t="s">
        <v>36</v>
      </c>
    </row>
    <row r="46" spans="1:12" ht="26.25" customHeight="1">
      <c r="A46" s="164" t="s">
        <v>40</v>
      </c>
      <c r="B46" s="165"/>
      <c r="C46" s="165"/>
      <c r="D46" s="165"/>
      <c r="E46" s="166"/>
      <c r="F46" s="23">
        <f>SUM(F45)</f>
        <v>50000</v>
      </c>
      <c r="G46" s="23">
        <f>SUM(G45)</f>
        <v>50000</v>
      </c>
      <c r="H46" s="23">
        <f>SUM(H45)</f>
        <v>50000</v>
      </c>
      <c r="I46" s="112"/>
      <c r="J46" s="116"/>
      <c r="K46" s="23"/>
      <c r="L46" s="117"/>
    </row>
    <row r="47" spans="1:12" ht="61.5" customHeight="1">
      <c r="A47" s="104" t="s">
        <v>95</v>
      </c>
      <c r="B47" s="114">
        <v>852</v>
      </c>
      <c r="C47" s="114">
        <v>85202</v>
      </c>
      <c r="D47" s="114">
        <v>6060</v>
      </c>
      <c r="E47" s="120" t="s">
        <v>101</v>
      </c>
      <c r="F47" s="50">
        <v>61528</v>
      </c>
      <c r="G47" s="50">
        <v>61528</v>
      </c>
      <c r="H47" s="50">
        <v>61528</v>
      </c>
      <c r="I47" s="51"/>
      <c r="J47" s="52"/>
      <c r="K47" s="50"/>
      <c r="L47" s="29" t="s">
        <v>36</v>
      </c>
    </row>
    <row r="48" spans="1:12" ht="31.5" customHeight="1" thickBot="1">
      <c r="A48" s="158" t="s">
        <v>73</v>
      </c>
      <c r="B48" s="159"/>
      <c r="C48" s="159"/>
      <c r="D48" s="159"/>
      <c r="E48" s="160"/>
      <c r="F48" s="64">
        <f>SUM(F47)</f>
        <v>61528</v>
      </c>
      <c r="G48" s="64">
        <f>SUM(G47:G47)</f>
        <v>61528</v>
      </c>
      <c r="H48" s="64">
        <f>SUM(H47:H47)</f>
        <v>61528</v>
      </c>
      <c r="I48" s="65"/>
      <c r="J48" s="66"/>
      <c r="K48" s="64"/>
      <c r="L48" s="67"/>
    </row>
    <row r="49" spans="1:12" ht="21.75" customHeight="1" thickBot="1">
      <c r="A49" s="148" t="s">
        <v>41</v>
      </c>
      <c r="B49" s="149"/>
      <c r="C49" s="149"/>
      <c r="D49" s="149"/>
      <c r="E49" s="149"/>
      <c r="F49" s="24">
        <f>SUM(F46,F48)</f>
        <v>111528</v>
      </c>
      <c r="G49" s="24">
        <f>SUM(G46,G48)</f>
        <v>111528</v>
      </c>
      <c r="H49" s="24">
        <f>SUM(H46,H48)</f>
        <v>111528</v>
      </c>
      <c r="I49" s="34"/>
      <c r="J49" s="25"/>
      <c r="K49" s="24"/>
      <c r="L49" s="26"/>
    </row>
    <row r="50" spans="1:12" ht="69" customHeight="1">
      <c r="A50" s="54" t="s">
        <v>96</v>
      </c>
      <c r="B50" s="121">
        <v>853</v>
      </c>
      <c r="C50" s="121">
        <v>85333</v>
      </c>
      <c r="D50" s="121">
        <v>6050</v>
      </c>
      <c r="E50" s="96" t="s">
        <v>74</v>
      </c>
      <c r="F50" s="74">
        <v>36000</v>
      </c>
      <c r="G50" s="74">
        <v>36000</v>
      </c>
      <c r="H50" s="74">
        <v>36000</v>
      </c>
      <c r="I50" s="56"/>
      <c r="J50" s="75"/>
      <c r="K50" s="74"/>
      <c r="L50" s="97" t="s">
        <v>102</v>
      </c>
    </row>
    <row r="51" spans="1:12" ht="29.25" customHeight="1">
      <c r="A51" s="118" t="s">
        <v>97</v>
      </c>
      <c r="B51" s="114">
        <v>853</v>
      </c>
      <c r="C51" s="114">
        <v>85395</v>
      </c>
      <c r="D51" s="114">
        <v>6050</v>
      </c>
      <c r="E51" s="120" t="s">
        <v>75</v>
      </c>
      <c r="F51" s="122">
        <v>1275154</v>
      </c>
      <c r="G51" s="122">
        <v>1158135</v>
      </c>
      <c r="H51" s="122">
        <v>1158135</v>
      </c>
      <c r="I51" s="123"/>
      <c r="J51" s="124"/>
      <c r="K51" s="122"/>
      <c r="L51" s="119" t="s">
        <v>36</v>
      </c>
    </row>
    <row r="52" spans="1:12" ht="21.75" customHeight="1" thickBot="1">
      <c r="A52" s="168" t="s">
        <v>57</v>
      </c>
      <c r="B52" s="159"/>
      <c r="C52" s="159"/>
      <c r="D52" s="159"/>
      <c r="E52" s="160"/>
      <c r="F52" s="64">
        <f>SUM(F50,F51)</f>
        <v>1311154</v>
      </c>
      <c r="G52" s="64">
        <f>SUM(G50,G51)</f>
        <v>1194135</v>
      </c>
      <c r="H52" s="64">
        <f>SUM(H50,H51)</f>
        <v>1194135</v>
      </c>
      <c r="I52" s="65"/>
      <c r="J52" s="66"/>
      <c r="K52" s="64"/>
      <c r="L52" s="81"/>
    </row>
    <row r="53" spans="1:12" ht="21.75" customHeight="1" thickBot="1">
      <c r="A53" s="161" t="s">
        <v>58</v>
      </c>
      <c r="B53" s="162"/>
      <c r="C53" s="162"/>
      <c r="D53" s="162"/>
      <c r="E53" s="163"/>
      <c r="F53" s="24">
        <f t="shared" ref="F53:H53" si="0">SUM(F52)</f>
        <v>1311154</v>
      </c>
      <c r="G53" s="24">
        <f t="shared" si="0"/>
        <v>1194135</v>
      </c>
      <c r="H53" s="24">
        <f t="shared" si="0"/>
        <v>1194135</v>
      </c>
      <c r="I53" s="34"/>
      <c r="J53" s="25"/>
      <c r="K53" s="24"/>
      <c r="L53" s="26"/>
    </row>
    <row r="54" spans="1:12" ht="48" customHeight="1" thickBot="1">
      <c r="A54" s="132" t="s">
        <v>98</v>
      </c>
      <c r="B54" s="134">
        <v>926</v>
      </c>
      <c r="C54" s="134">
        <v>92695</v>
      </c>
      <c r="D54" s="134">
        <v>6050</v>
      </c>
      <c r="E54" s="136" t="s">
        <v>76</v>
      </c>
      <c r="F54" s="128">
        <v>5267909</v>
      </c>
      <c r="G54" s="128">
        <v>3443599</v>
      </c>
      <c r="H54" s="128">
        <v>1870299</v>
      </c>
      <c r="I54" s="171"/>
      <c r="J54" s="102" t="s">
        <v>77</v>
      </c>
      <c r="K54" s="128"/>
      <c r="L54" s="130" t="s">
        <v>36</v>
      </c>
    </row>
    <row r="55" spans="1:12" ht="1.5" hidden="1" customHeight="1">
      <c r="A55" s="133"/>
      <c r="B55" s="135"/>
      <c r="C55" s="135"/>
      <c r="D55" s="135"/>
      <c r="E55" s="137"/>
      <c r="F55" s="129"/>
      <c r="G55" s="129"/>
      <c r="H55" s="129"/>
      <c r="I55" s="172"/>
      <c r="J55" s="80"/>
      <c r="K55" s="129"/>
      <c r="L55" s="131"/>
    </row>
    <row r="56" spans="1:12" ht="21.75" customHeight="1">
      <c r="A56" s="169" t="s">
        <v>60</v>
      </c>
      <c r="B56" s="165"/>
      <c r="C56" s="165"/>
      <c r="D56" s="165"/>
      <c r="E56" s="166"/>
      <c r="F56" s="50">
        <f>SUM(F54)</f>
        <v>5267909</v>
      </c>
      <c r="G56" s="50">
        <f>SUM(G54)</f>
        <v>3443599</v>
      </c>
      <c r="H56" s="50">
        <f>SUM(H54)</f>
        <v>1870299</v>
      </c>
      <c r="I56" s="51"/>
      <c r="J56" s="77"/>
      <c r="K56" s="50"/>
      <c r="L56" s="76"/>
    </row>
    <row r="57" spans="1:12" ht="21.75" customHeight="1" thickBot="1">
      <c r="A57" s="173" t="s">
        <v>61</v>
      </c>
      <c r="B57" s="174"/>
      <c r="C57" s="174"/>
      <c r="D57" s="174"/>
      <c r="E57" s="175"/>
      <c r="F57" s="39">
        <f>SUM(F56)</f>
        <v>5267909</v>
      </c>
      <c r="G57" s="39">
        <f>SUM(G56)</f>
        <v>3443599</v>
      </c>
      <c r="H57" s="39">
        <f>SUM(H56)</f>
        <v>1870299</v>
      </c>
      <c r="I57" s="40"/>
      <c r="J57" s="40"/>
      <c r="K57" s="39"/>
      <c r="L57" s="73"/>
    </row>
    <row r="58" spans="1:12" ht="21.75" customHeight="1" thickBot="1">
      <c r="A58" s="148" t="s">
        <v>32</v>
      </c>
      <c r="B58" s="149"/>
      <c r="C58" s="149"/>
      <c r="D58" s="149"/>
      <c r="E58" s="149"/>
      <c r="F58" s="11">
        <f>SUM(F31,F34,F44,F49,F53,F57)</f>
        <v>96037136.599999994</v>
      </c>
      <c r="G58" s="11">
        <f>SUM(G31,G34,G44,G49,G53,G57)</f>
        <v>22109305</v>
      </c>
      <c r="H58" s="11">
        <f>SUM(H31,H34,H44,H49,H53,H57)</f>
        <v>20536005</v>
      </c>
      <c r="I58" s="11"/>
      <c r="J58" s="68">
        <v>1573300</v>
      </c>
      <c r="K58" s="11"/>
      <c r="L58" s="32"/>
    </row>
    <row r="59" spans="1:12" ht="11.25" customHeight="1">
      <c r="A59" s="19"/>
      <c r="B59" s="19"/>
      <c r="C59" s="19"/>
      <c r="D59" s="19"/>
      <c r="E59" s="15"/>
      <c r="F59" s="20"/>
      <c r="G59" s="20"/>
      <c r="H59" s="20"/>
      <c r="I59" s="20"/>
      <c r="J59" s="22"/>
      <c r="K59" s="20"/>
      <c r="L59" s="19"/>
    </row>
    <row r="60" spans="1:12" ht="4.5" customHeight="1">
      <c r="A60" s="170"/>
      <c r="B60" s="170"/>
      <c r="C60" s="170"/>
      <c r="D60" s="170"/>
      <c r="E60" s="170"/>
      <c r="F60" s="170"/>
      <c r="G60" s="170"/>
      <c r="H60" s="170"/>
      <c r="I60" s="170"/>
      <c r="J60" s="170"/>
      <c r="K60" s="38"/>
      <c r="L60" s="38"/>
    </row>
    <row r="61" spans="1:12" ht="5.25" customHeight="1">
      <c r="A61" s="19"/>
      <c r="B61" s="19"/>
      <c r="C61" s="19"/>
      <c r="D61" s="19"/>
      <c r="E61" s="15"/>
      <c r="F61" s="20"/>
      <c r="G61" s="20"/>
      <c r="H61" s="20"/>
      <c r="I61" s="21"/>
      <c r="J61" s="22"/>
      <c r="K61" s="20"/>
      <c r="L61" s="19"/>
    </row>
    <row r="62" spans="1:12" hidden="1"/>
    <row r="63" spans="1:12" ht="19.5" customHeight="1">
      <c r="A63" s="1" t="s">
        <v>15</v>
      </c>
    </row>
    <row r="64" spans="1:12">
      <c r="A64" s="1" t="s">
        <v>53</v>
      </c>
    </row>
    <row r="65" spans="1:7">
      <c r="A65" s="1" t="s">
        <v>14</v>
      </c>
    </row>
    <row r="66" spans="1:7">
      <c r="A66" s="167" t="s">
        <v>63</v>
      </c>
      <c r="B66" s="167"/>
      <c r="C66" s="167"/>
      <c r="D66" s="167"/>
      <c r="E66" s="167"/>
      <c r="F66" s="167"/>
      <c r="G66" s="167"/>
    </row>
    <row r="67" spans="1:7">
      <c r="A67" s="167" t="s">
        <v>64</v>
      </c>
      <c r="B67" s="167"/>
      <c r="C67" s="167"/>
      <c r="D67" s="167"/>
      <c r="E67" s="167"/>
      <c r="F67" s="167"/>
      <c r="G67" s="167"/>
    </row>
    <row r="68" spans="1:7">
      <c r="A68" s="1" t="s">
        <v>54</v>
      </c>
    </row>
    <row r="69" spans="1:7" ht="16.5" customHeight="1"/>
    <row r="70" spans="1:7">
      <c r="A70" s="8" t="s">
        <v>25</v>
      </c>
    </row>
  </sheetData>
  <mergeCells count="66">
    <mergeCell ref="A33:E33"/>
    <mergeCell ref="A30:E30"/>
    <mergeCell ref="A43:E43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K11:K12"/>
    <mergeCell ref="A66:G66"/>
    <mergeCell ref="A67:G67"/>
    <mergeCell ref="A52:E52"/>
    <mergeCell ref="A53:E53"/>
    <mergeCell ref="A56:E56"/>
    <mergeCell ref="A60:J60"/>
    <mergeCell ref="A58:E58"/>
    <mergeCell ref="I54:I55"/>
    <mergeCell ref="A57:E57"/>
    <mergeCell ref="A49:E49"/>
    <mergeCell ref="H4:K4"/>
    <mergeCell ref="A41:E41"/>
    <mergeCell ref="F3:F7"/>
    <mergeCell ref="H5:H7"/>
    <mergeCell ref="A31:E31"/>
    <mergeCell ref="A11:A12"/>
    <mergeCell ref="B11:B12"/>
    <mergeCell ref="C11:C12"/>
    <mergeCell ref="A48:E48"/>
    <mergeCell ref="A34:E34"/>
    <mergeCell ref="F11:F12"/>
    <mergeCell ref="G11:G12"/>
    <mergeCell ref="H11:H12"/>
    <mergeCell ref="A44:E44"/>
    <mergeCell ref="A46:E46"/>
    <mergeCell ref="I11:I12"/>
    <mergeCell ref="L11:L12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K13:K14"/>
    <mergeCell ref="L13:L14"/>
    <mergeCell ref="D11:D12"/>
    <mergeCell ref="E11:E12"/>
    <mergeCell ref="K54:K55"/>
    <mergeCell ref="L54:L55"/>
    <mergeCell ref="A54:A55"/>
    <mergeCell ref="B54:B55"/>
    <mergeCell ref="C54:C55"/>
    <mergeCell ref="D54:D55"/>
    <mergeCell ref="E54:E55"/>
    <mergeCell ref="F54:F55"/>
    <mergeCell ref="G54:G55"/>
    <mergeCell ref="H54:H55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rstPageNumber="60" fitToHeight="4" orientation="landscape" useFirstPageNumber="1" r:id="rId1"/>
  <headerFooter alignWithMargins="0">
    <oddHeader xml:space="preserve">&amp;RTabela nr 4
do UCHWAŁY  Nr 
RADY POWIATU W RADOMIU
z dnia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2021-11-08T12:59:17Z</cp:lastPrinted>
  <dcterms:created xsi:type="dcterms:W3CDTF">1998-12-09T13:02:10Z</dcterms:created>
  <dcterms:modified xsi:type="dcterms:W3CDTF">2021-11-08T13:00:08Z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