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2120" windowHeight="6525"/>
  </bookViews>
  <sheets>
    <sheet name="Załącznik nr 3" sheetId="24" r:id="rId1"/>
  </sheets>
  <definedNames>
    <definedName name="_xlnm.Print_Titles" localSheetId="0">'Załącznik nr 3'!$3:$5</definedName>
  </definedNames>
  <calcPr calcId="125725"/>
</workbook>
</file>

<file path=xl/calcChain.xml><?xml version="1.0" encoding="utf-8"?>
<calcChain xmlns="http://schemas.openxmlformats.org/spreadsheetml/2006/main">
  <c r="G8" i="24"/>
  <c r="E53"/>
  <c r="G29" l="1"/>
  <c r="G28" s="1"/>
  <c r="G63" l="1"/>
  <c r="G17" l="1"/>
  <c r="G10"/>
  <c r="G49"/>
  <c r="E28"/>
  <c r="E8" s="1"/>
  <c r="E6" s="1"/>
  <c r="G41"/>
  <c r="G39" s="1"/>
  <c r="G57"/>
  <c r="G25"/>
  <c r="E46"/>
  <c r="E44" s="1"/>
  <c r="G46" l="1"/>
  <c r="G44" s="1"/>
  <c r="G16"/>
  <c r="E65"/>
  <c r="G6" l="1"/>
  <c r="G65" s="1"/>
</calcChain>
</file>

<file path=xl/sharedStrings.xml><?xml version="1.0" encoding="utf-8"?>
<sst xmlns="http://schemas.openxmlformats.org/spreadsheetml/2006/main" count="58" uniqueCount="51">
  <si>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</si>
  <si>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</si>
  <si>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</si>
  <si>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</si>
  <si>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</si>
  <si>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</si>
  <si>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</si>
  <si>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</si>
  <si>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</si>
  <si>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</si>
  <si>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</si>
  <si>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</si>
  <si>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</si>
  <si>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</si>
  <si>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Samorząd Województwa Mazowieckiego</t>
  </si>
  <si>
    <t>SPZZOZ - Szpital w Iłży</t>
  </si>
  <si>
    <t>SPZZOZ w Pionkach</t>
  </si>
  <si>
    <t>Gmina Miasta Radomia</t>
  </si>
  <si>
    <t>Powiat Lipski</t>
  </si>
  <si>
    <t>Powiat Szydłowiecki</t>
  </si>
  <si>
    <t>Powiat Kozienicki</t>
  </si>
  <si>
    <t>Powiat Warszawski Zachodni</t>
  </si>
  <si>
    <t xml:space="preserve">Gmina i Miasto Iłża 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</si>
  <si>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</si>
  <si>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</si>
  <si>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</si>
  <si>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</si>
  <si>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Powiat Dębicki</t>
  </si>
  <si>
    <t>przeciwdziałanie przemocy w rodzinie poprzez promowanie zdrowego stylu życia wolnego od alkoholu i narkomanii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</si>
  <si>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</si>
  <si>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</si>
  <si>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</si>
  <si>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przeciwdziałanie przemocy w rodzinie poprzez realizację programu służącego działaniom profilaktycznym</t>
  </si>
  <si>
    <t>Powiat Przysuski</t>
  </si>
  <si>
    <t>Powiat Ostrowiecki</t>
  </si>
  <si>
    <t>Powiat Pruszkowski</t>
  </si>
  <si>
    <t>wspieranie i promowanie działań na rzecz zdrowia psychicznego mieszkańców Powiatu Radomskiego</t>
  </si>
  <si>
    <t>wspieranie i promowanie działań na rzecz rodziny, macierzyństwa, rodzicielstwa, upowszechnianie i ochrona praw dziecka</t>
  </si>
  <si>
    <t>Gmina Jedlnia Letnisko</t>
  </si>
  <si>
    <t>Gmina Miasta Pionki</t>
  </si>
  <si>
    <t>Powiatowy Instytut Kultury</t>
  </si>
  <si>
    <t>zapewnienie pomocy matkom z małoletnimi dziećmi i kobietom w ciąży będącym w sytuacji kryzysowej</t>
  </si>
  <si>
    <t>Powiat Skarżyski</t>
  </si>
  <si>
    <t>Gmina Wierzbica</t>
  </si>
  <si>
    <t>Gmina Jedlińsk</t>
  </si>
  <si>
    <t>dofinansowanie działalności Warsztatu Terapii Zajęciowej w Jedlance Starej - Gmina        Iłża</t>
  </si>
  <si>
    <t xml:space="preserve">dofinansowanie działalności Warsztatu Terapii Zajęciowej w Młodocinie Większym - Gmina Wolanów (z powiatu radomskiego - 26.712, powiatu szydłowieckiego - 5.088, Gminy Wolanów - 31.800)                    </t>
  </si>
  <si>
    <t>dofinansowanie działalności Warsztatu Terapii Zajęciowej w Dąbrówce Nagórnej - Gmina Zakrzew (z powiatu radomskiego - 38.160, Gminy Zakrzew - 38.160)</t>
  </si>
  <si>
    <t>Dotacje udzielane w 2022 roku z budżetu podmiotom należącym i nienależącym do sektora finansów publicznych</t>
  </si>
  <si>
    <t>Miasto i Gmina Skaryszew</t>
  </si>
  <si>
    <t>Budowa Hospicjum stacjonarnego - GOŚCINIEC KRÓLOWEJ APOSTOŁÓW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</si>
</sst>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8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i/>
      <sz val="10"/>
      <color rgb="FFFF0000"/>
      <name val="Arial CE"/>
      <charset val="238"/>
    </font>
    <font>
      <i/>
      <sz val="10"/>
      <color rgb="FFFF0000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43" fontId="5" fillId="0" borderId="2" xfId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43" fontId="5" fillId="0" borderId="2" xfId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0" fillId="0" borderId="2" xfId="0" applyBorder="1"/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43" fontId="7" fillId="0" borderId="2" xfId="1" applyFont="1" applyBorder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3" fontId="5" fillId="0" borderId="22" xfId="1" applyFont="1" applyBorder="1" applyAlignment="1">
      <alignment horizontal="center" vertical="center"/>
    </xf>
    <xf numFmtId="43" fontId="5" fillId="0" borderId="22" xfId="1" applyFont="1" applyBorder="1" applyAlignment="1">
      <alignment vertical="center"/>
    </xf>
    <xf numFmtId="43" fontId="5" fillId="0" borderId="7" xfId="1" applyFont="1" applyBorder="1" applyAlignment="1">
      <alignment horizontal="center" vertical="center"/>
    </xf>
    <xf numFmtId="43" fontId="5" fillId="0" borderId="7" xfId="1" applyFont="1" applyBorder="1" applyAlignment="1">
      <alignment vertical="center"/>
    </xf>
    <xf numFmtId="43" fontId="7" fillId="0" borderId="29" xfId="0" applyNumberFormat="1" applyFont="1" applyBorder="1" applyAlignment="1">
      <alignment horizontal="center" vertical="center"/>
    </xf>
    <xf numFmtId="0" fontId="0" fillId="0" borderId="22" xfId="0" applyBorder="1"/>
    <xf numFmtId="0" fontId="0" fillId="0" borderId="18" xfId="0" applyFont="1" applyBorder="1" applyAlignment="1">
      <alignment horizontal="left" vertical="center" wrapText="1"/>
    </xf>
    <xf numFmtId="43" fontId="0" fillId="0" borderId="0" xfId="0" applyNumberFormat="1"/>
    <xf numFmtId="0" fontId="0" fillId="0" borderId="20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10" fillId="0" borderId="8" xfId="0" applyFont="1" applyBorder="1"/>
    <xf numFmtId="43" fontId="7" fillId="0" borderId="18" xfId="0" applyNumberFormat="1" applyFont="1" applyBorder="1" applyAlignment="1">
      <alignment horizontal="center" vertical="center"/>
    </xf>
    <xf numFmtId="43" fontId="7" fillId="0" borderId="7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/>
    </xf>
    <xf numFmtId="0" fontId="7" fillId="0" borderId="38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6" xfId="0" applyFont="1" applyBorder="1" applyAlignment="1">
      <alignment vertical="center"/>
    </xf>
    <xf numFmtId="0" fontId="12" fillId="0" borderId="23" xfId="0" applyFont="1" applyBorder="1" applyAlignment="1">
      <alignment vertical="center"/>
    </xf>
    <xf numFmtId="0" fontId="11" fillId="0" borderId="2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12" fillId="0" borderId="8" xfId="0" applyFont="1" applyBorder="1" applyAlignment="1">
      <alignment vertical="center"/>
    </xf>
    <xf numFmtId="43" fontId="11" fillId="0" borderId="12" xfId="0" applyNumberFormat="1" applyFont="1" applyBorder="1" applyAlignment="1">
      <alignment horizontal="center" vertical="center"/>
    </xf>
    <xf numFmtId="43" fontId="12" fillId="0" borderId="21" xfId="1" applyFont="1" applyBorder="1" applyAlignment="1">
      <alignment vertical="center"/>
    </xf>
    <xf numFmtId="43" fontId="12" fillId="0" borderId="19" xfId="1" applyFont="1" applyBorder="1" applyAlignment="1">
      <alignment vertical="center"/>
    </xf>
    <xf numFmtId="43" fontId="12" fillId="0" borderId="22" xfId="1" applyFont="1" applyBorder="1" applyAlignment="1">
      <alignment horizontal="center" vertical="center"/>
    </xf>
    <xf numFmtId="43" fontId="14" fillId="0" borderId="7" xfId="0" applyNumberFormat="1" applyFont="1" applyBorder="1" applyAlignment="1">
      <alignment horizontal="center" vertical="center"/>
    </xf>
    <xf numFmtId="43" fontId="11" fillId="0" borderId="7" xfId="0" applyNumberFormat="1" applyFont="1" applyBorder="1" applyAlignment="1">
      <alignment horizontal="center" vertical="center"/>
    </xf>
    <xf numFmtId="43" fontId="12" fillId="0" borderId="22" xfId="1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43" fontId="7" fillId="0" borderId="21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31" xfId="0" applyFont="1" applyBorder="1" applyAlignment="1">
      <alignment vertical="center"/>
    </xf>
    <xf numFmtId="0" fontId="0" fillId="0" borderId="22" xfId="0" applyFont="1" applyBorder="1" applyAlignment="1">
      <alignment vertical="center" wrapText="1"/>
    </xf>
    <xf numFmtId="43" fontId="0" fillId="0" borderId="22" xfId="1" applyFont="1" applyBorder="1" applyAlignment="1">
      <alignment vertical="center"/>
    </xf>
    <xf numFmtId="0" fontId="0" fillId="0" borderId="22" xfId="0" applyFont="1" applyBorder="1"/>
    <xf numFmtId="43" fontId="7" fillId="0" borderId="28" xfId="1" applyFont="1" applyBorder="1" applyAlignment="1">
      <alignment vertical="center"/>
    </xf>
    <xf numFmtId="0" fontId="0" fillId="0" borderId="20" xfId="0" applyFont="1" applyBorder="1" applyAlignment="1">
      <alignment horizontal="left" vertical="center" wrapText="1"/>
    </xf>
    <xf numFmtId="43" fontId="0" fillId="0" borderId="20" xfId="1" applyFont="1" applyBorder="1" applyAlignment="1">
      <alignment horizontal="center" vertical="center"/>
    </xf>
    <xf numFmtId="43" fontId="0" fillId="0" borderId="20" xfId="1" applyFont="1" applyBorder="1" applyAlignment="1">
      <alignment vertical="center"/>
    </xf>
    <xf numFmtId="43" fontId="0" fillId="0" borderId="24" xfId="1" applyFont="1" applyBorder="1" applyAlignment="1">
      <alignment vertical="center"/>
    </xf>
    <xf numFmtId="43" fontId="0" fillId="0" borderId="7" xfId="1" applyFont="1" applyBorder="1" applyAlignment="1">
      <alignment horizontal="center" vertical="center"/>
    </xf>
    <xf numFmtId="43" fontId="0" fillId="0" borderId="7" xfId="1" applyFont="1" applyBorder="1" applyAlignment="1">
      <alignment vertical="center"/>
    </xf>
    <xf numFmtId="43" fontId="0" fillId="0" borderId="21" xfId="1" applyFont="1" applyBorder="1" applyAlignment="1">
      <alignment vertical="center"/>
    </xf>
    <xf numFmtId="43" fontId="1" fillId="0" borderId="28" xfId="1" applyFont="1" applyBorder="1" applyAlignment="1">
      <alignment vertical="center"/>
    </xf>
    <xf numFmtId="0" fontId="0" fillId="0" borderId="22" xfId="0" applyFont="1" applyBorder="1" applyAlignment="1">
      <alignment horizontal="left" vertical="center" wrapText="1"/>
    </xf>
    <xf numFmtId="43" fontId="0" fillId="0" borderId="22" xfId="1" applyFont="1" applyBorder="1" applyAlignment="1">
      <alignment horizontal="center" vertical="center"/>
    </xf>
    <xf numFmtId="43" fontId="0" fillId="0" borderId="28" xfId="1" applyFont="1" applyBorder="1" applyAlignment="1">
      <alignment vertical="center"/>
    </xf>
    <xf numFmtId="0" fontId="0" fillId="0" borderId="7" xfId="0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43" fontId="0" fillId="0" borderId="2" xfId="1" applyFont="1" applyBorder="1" applyAlignment="1">
      <alignment vertical="center"/>
    </xf>
    <xf numFmtId="0" fontId="0" fillId="0" borderId="2" xfId="0" applyFont="1" applyBorder="1"/>
    <xf numFmtId="43" fontId="7" fillId="0" borderId="19" xfId="1" applyFont="1" applyBorder="1" applyAlignment="1">
      <alignment vertical="center"/>
    </xf>
    <xf numFmtId="0" fontId="0" fillId="0" borderId="2" xfId="0" applyFont="1" applyBorder="1" applyAlignment="1">
      <alignment horizontal="left" vertical="center" wrapText="1"/>
    </xf>
    <xf numFmtId="43" fontId="0" fillId="0" borderId="2" xfId="1" applyFont="1" applyBorder="1" applyAlignment="1">
      <alignment horizontal="center" vertical="center"/>
    </xf>
    <xf numFmtId="43" fontId="15" fillId="0" borderId="19" xfId="1" applyFont="1" applyBorder="1" applyAlignment="1">
      <alignment vertical="center"/>
    </xf>
    <xf numFmtId="0" fontId="0" fillId="0" borderId="20" xfId="0" applyBorder="1" applyAlignment="1">
      <alignment horizontal="left" vertical="center" wrapText="1"/>
    </xf>
    <xf numFmtId="43" fontId="0" fillId="0" borderId="19" xfId="1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/>
    </xf>
    <xf numFmtId="43" fontId="7" fillId="0" borderId="20" xfId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7" fillId="0" borderId="36" xfId="0" applyFont="1" applyBorder="1" applyAlignment="1">
      <alignment horizontal="center" vertical="center" wrapText="1"/>
    </xf>
    <xf numFmtId="43" fontId="0" fillId="0" borderId="8" xfId="1" applyFont="1" applyBorder="1" applyAlignment="1">
      <alignment vertical="center"/>
    </xf>
    <xf numFmtId="0" fontId="0" fillId="0" borderId="8" xfId="0" applyFont="1" applyBorder="1"/>
    <xf numFmtId="43" fontId="7" fillId="0" borderId="12" xfId="1" applyFont="1" applyBorder="1" applyAlignment="1">
      <alignment vertical="center"/>
    </xf>
    <xf numFmtId="43" fontId="7" fillId="0" borderId="26" xfId="0" applyNumberFormat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43" fontId="17" fillId="0" borderId="8" xfId="0" applyNumberFormat="1" applyFont="1" applyBorder="1" applyAlignment="1">
      <alignment vertical="center"/>
    </xf>
    <xf numFmtId="43" fontId="1" fillId="0" borderId="21" xfId="1" applyFont="1" applyBorder="1" applyAlignment="1">
      <alignment vertical="center"/>
    </xf>
    <xf numFmtId="43" fontId="7" fillId="0" borderId="19" xfId="0" applyNumberFormat="1" applyFont="1" applyBorder="1" applyAlignment="1">
      <alignment horizontal="center" vertical="center"/>
    </xf>
    <xf numFmtId="43" fontId="1" fillId="0" borderId="19" xfId="1" applyFont="1" applyBorder="1" applyAlignment="1">
      <alignment horizontal="center" vertical="center"/>
    </xf>
    <xf numFmtId="43" fontId="7" fillId="0" borderId="8" xfId="0" applyNumberFormat="1" applyFont="1" applyBorder="1" applyAlignment="1">
      <alignment horizontal="center" vertical="center"/>
    </xf>
    <xf numFmtId="43" fontId="7" fillId="0" borderId="38" xfId="0" applyNumberFormat="1" applyFont="1" applyBorder="1" applyAlignment="1">
      <alignment horizontal="center" vertical="center"/>
    </xf>
    <xf numFmtId="43" fontId="7" fillId="0" borderId="27" xfId="0" applyNumberFormat="1" applyFont="1" applyBorder="1" applyAlignment="1">
      <alignment horizontal="center" vertical="center"/>
    </xf>
    <xf numFmtId="43" fontId="7" fillId="0" borderId="12" xfId="0" applyNumberFormat="1" applyFont="1" applyBorder="1" applyAlignment="1">
      <alignment horizontal="center" vertical="center"/>
    </xf>
    <xf numFmtId="43" fontId="7" fillId="0" borderId="15" xfId="0" applyNumberFormat="1" applyFont="1" applyBorder="1" applyAlignment="1">
      <alignment vertical="center"/>
    </xf>
    <xf numFmtId="43" fontId="7" fillId="0" borderId="43" xfId="0" applyNumberFormat="1" applyFont="1" applyBorder="1" applyAlignment="1">
      <alignment horizontal="center" vertical="center"/>
    </xf>
    <xf numFmtId="43" fontId="17" fillId="0" borderId="12" xfId="0" applyNumberFormat="1" applyFont="1" applyBorder="1" applyAlignment="1">
      <alignment vertical="center"/>
    </xf>
    <xf numFmtId="43" fontId="7" fillId="0" borderId="45" xfId="0" applyNumberFormat="1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43" fontId="7" fillId="0" borderId="44" xfId="0" applyNumberFormat="1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43" fontId="15" fillId="0" borderId="2" xfId="1" applyFont="1" applyBorder="1" applyAlignment="1">
      <alignment horizontal="center" vertical="center"/>
    </xf>
    <xf numFmtId="0" fontId="0" fillId="0" borderId="31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43" fontId="1" fillId="0" borderId="2" xfId="1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43" fontId="1" fillId="0" borderId="31" xfId="1" applyFont="1" applyBorder="1" applyAlignment="1">
      <alignment vertical="center"/>
    </xf>
    <xf numFmtId="0" fontId="0" fillId="0" borderId="31" xfId="0" applyBorder="1"/>
    <xf numFmtId="43" fontId="12" fillId="0" borderId="48" xfId="1" applyFont="1" applyBorder="1" applyAlignment="1">
      <alignment vertical="center"/>
    </xf>
    <xf numFmtId="0" fontId="0" fillId="0" borderId="20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43" fontId="16" fillId="0" borderId="2" xfId="0" applyNumberFormat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43" fontId="15" fillId="0" borderId="20" xfId="1" applyFont="1" applyBorder="1" applyAlignment="1">
      <alignment horizontal="center" vertical="center"/>
    </xf>
    <xf numFmtId="43" fontId="5" fillId="0" borderId="20" xfId="1" applyFont="1" applyBorder="1" applyAlignment="1">
      <alignment vertical="center"/>
    </xf>
    <xf numFmtId="43" fontId="13" fillId="0" borderId="24" xfId="1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43" fontId="12" fillId="0" borderId="8" xfId="1" applyFont="1" applyBorder="1" applyAlignment="1">
      <alignment horizontal="center" vertical="center"/>
    </xf>
    <xf numFmtId="43" fontId="5" fillId="0" borderId="8" xfId="1" applyFont="1" applyBorder="1" applyAlignment="1">
      <alignment vertical="center"/>
    </xf>
    <xf numFmtId="43" fontId="0" fillId="0" borderId="28" xfId="1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43" fontId="12" fillId="0" borderId="19" xfId="0" applyNumberFormat="1" applyFont="1" applyBorder="1" applyAlignment="1">
      <alignment vertical="center"/>
    </xf>
    <xf numFmtId="0" fontId="0" fillId="0" borderId="22" xfId="0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43" fontId="7" fillId="0" borderId="7" xfId="1" applyFont="1" applyBorder="1" applyAlignment="1">
      <alignment horizontal="center" vertical="center"/>
    </xf>
    <xf numFmtId="43" fontId="2" fillId="0" borderId="7" xfId="1" applyFont="1" applyBorder="1" applyAlignment="1">
      <alignment vertical="center"/>
    </xf>
    <xf numFmtId="43" fontId="15" fillId="0" borderId="21" xfId="1" applyFont="1" applyBorder="1" applyAlignment="1">
      <alignment vertical="center"/>
    </xf>
    <xf numFmtId="0" fontId="12" fillId="0" borderId="30" xfId="0" applyFont="1" applyBorder="1" applyAlignment="1">
      <alignment vertical="center"/>
    </xf>
    <xf numFmtId="0" fontId="12" fillId="0" borderId="46" xfId="0" applyFont="1" applyBorder="1" applyAlignment="1">
      <alignment horizontal="center" vertical="center"/>
    </xf>
    <xf numFmtId="0" fontId="0" fillId="0" borderId="46" xfId="0" applyFont="1" applyBorder="1" applyAlignment="1">
      <alignment horizontal="left" vertical="center" wrapText="1"/>
    </xf>
    <xf numFmtId="43" fontId="5" fillId="0" borderId="46" xfId="1" applyFont="1" applyBorder="1" applyAlignment="1">
      <alignment horizontal="center" vertical="center"/>
    </xf>
    <xf numFmtId="43" fontId="5" fillId="0" borderId="46" xfId="1" applyFont="1" applyBorder="1" applyAlignment="1">
      <alignment vertical="center"/>
    </xf>
    <xf numFmtId="43" fontId="1" fillId="0" borderId="49" xfId="1" applyFont="1" applyBorder="1" applyAlignment="1">
      <alignment vertical="center"/>
    </xf>
    <xf numFmtId="43" fontId="5" fillId="0" borderId="20" xfId="1" applyFont="1" applyBorder="1" applyAlignment="1">
      <alignment horizontal="center" vertical="center"/>
    </xf>
    <xf numFmtId="43" fontId="1" fillId="0" borderId="24" xfId="1" applyFont="1" applyBorder="1" applyAlignment="1">
      <alignment vertical="center"/>
    </xf>
    <xf numFmtId="43" fontId="1" fillId="0" borderId="28" xfId="1" applyFont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  <xf numFmtId="43" fontId="12" fillId="0" borderId="8" xfId="1" applyFont="1" applyBorder="1" applyAlignment="1">
      <alignment vertical="center"/>
    </xf>
    <xf numFmtId="0" fontId="0" fillId="0" borderId="8" xfId="0" applyBorder="1"/>
    <xf numFmtId="0" fontId="0" fillId="0" borderId="31" xfId="0" applyBorder="1" applyAlignment="1">
      <alignment vertical="center" wrapText="1"/>
    </xf>
    <xf numFmtId="43" fontId="14" fillId="0" borderId="31" xfId="0" applyNumberFormat="1" applyFont="1" applyBorder="1" applyAlignment="1">
      <alignment horizontal="center" vertical="center"/>
    </xf>
    <xf numFmtId="43" fontId="0" fillId="0" borderId="4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3"/>
  <sheetViews>
    <sheetView tabSelected="1" topLeftCell="A55" workbookViewId="0">
      <selection activeCell="G43" sqref="G43"/>
    </sheetView>
  </sheetViews>
  <sheetFormatPr defaultRowHeight="12.75"/>
  <cols>
    <col min="1" max="1" width="5.5703125" bestFit="1" customWidth="1"/>
    <col min="2" max="2" width="8.85546875" bestFit="1" customWidth="1"/>
    <col min="3" max="3" width="5" customWidth="1"/>
    <col min="4" max="4" width="70.7109375" customWidth="1"/>
    <col min="5" max="5" width="16.5703125" customWidth="1"/>
    <col min="6" max="6" width="15.5703125" customWidth="1"/>
    <col min="7" max="7" width="18.140625" bestFit="1" customWidth="1"/>
  </cols>
  <sheetData>
    <row r="1" spans="1:7" ht="33.75" customHeight="1">
      <c r="A1" s="182" t="s">
        <v>48</v>
      </c>
      <c r="B1" s="182"/>
      <c r="C1" s="182"/>
      <c r="D1" s="182"/>
      <c r="E1" s="182"/>
      <c r="F1" s="182"/>
      <c r="G1" s="182"/>
    </row>
    <row r="2" spans="1:7" ht="4.5" customHeight="1" thickBot="1">
      <c r="D2" s="1"/>
      <c r="E2" s="2"/>
    </row>
    <row r="3" spans="1:7" ht="15" customHeight="1">
      <c r="A3" s="183" t="s">
        <v>0</v>
      </c>
      <c r="B3" s="185" t="s">
        <v>1</v>
      </c>
      <c r="C3" s="185" t="s">
        <v>5</v>
      </c>
      <c r="D3" s="185" t="s">
        <v>4</v>
      </c>
      <c r="E3" s="187" t="s">
        <v>6</v>
      </c>
      <c r="F3" s="188"/>
      <c r="G3" s="189"/>
    </row>
    <row r="4" spans="1:7" ht="17.25" customHeight="1">
      <c r="A4" s="184"/>
      <c r="B4" s="186"/>
      <c r="C4" s="186"/>
      <c r="D4" s="186"/>
      <c r="E4" s="3" t="s">
        <v>7</v>
      </c>
      <c r="F4" s="3" t="s">
        <v>8</v>
      </c>
      <c r="G4" s="13" t="s">
        <v>9</v>
      </c>
    </row>
    <row r="5" spans="1:7" s="5" customFormat="1" ht="9" thickBot="1">
      <c r="A5" s="6">
        <v>1</v>
      </c>
      <c r="B5" s="7">
        <v>2</v>
      </c>
      <c r="C5" s="7">
        <v>3</v>
      </c>
      <c r="D5" s="7">
        <v>4</v>
      </c>
      <c r="E5" s="19">
        <v>5</v>
      </c>
      <c r="F5" s="18">
        <v>6</v>
      </c>
      <c r="G5" s="14">
        <v>7</v>
      </c>
    </row>
    <row r="6" spans="1:7" s="5" customFormat="1" ht="22.5" customHeight="1" thickBot="1">
      <c r="A6" s="197" t="s">
        <v>10</v>
      </c>
      <c r="B6" s="198"/>
      <c r="C6" s="198"/>
      <c r="D6" s="198"/>
      <c r="E6" s="121">
        <f>SUM(E8)</f>
        <v>1200000</v>
      </c>
      <c r="F6" s="9"/>
      <c r="G6" s="129">
        <f>SUM(G8,G39)</f>
        <v>42625553.490000002</v>
      </c>
    </row>
    <row r="7" spans="1:7" s="5" customFormat="1" ht="23.25" customHeight="1" thickBot="1">
      <c r="A7" s="16"/>
      <c r="B7" s="17"/>
      <c r="C7" s="17"/>
      <c r="D7" s="12" t="s">
        <v>11</v>
      </c>
      <c r="E7" s="61"/>
      <c r="F7" s="17"/>
      <c r="G7" s="69"/>
    </row>
    <row r="8" spans="1:7" s="5" customFormat="1" ht="23.25" customHeight="1">
      <c r="A8" s="26"/>
      <c r="B8" s="27"/>
      <c r="C8" s="27"/>
      <c r="D8" s="28" t="s">
        <v>13</v>
      </c>
      <c r="E8" s="120">
        <f>SUM(E28)</f>
        <v>1200000</v>
      </c>
      <c r="F8" s="27"/>
      <c r="G8" s="128">
        <f>SUM(G9,G10,G16,G28)</f>
        <v>1313976</v>
      </c>
    </row>
    <row r="9" spans="1:7" s="5" customFormat="1" ht="22.5" customHeight="1">
      <c r="A9" s="136">
        <v>750</v>
      </c>
      <c r="B9" s="134">
        <v>75095</v>
      </c>
      <c r="C9" s="134">
        <v>2330</v>
      </c>
      <c r="D9" s="43" t="s">
        <v>14</v>
      </c>
      <c r="E9" s="133"/>
      <c r="F9" s="134"/>
      <c r="G9" s="135">
        <v>14000</v>
      </c>
    </row>
    <row r="10" spans="1:7" s="5" customFormat="1" ht="21.75" customHeight="1">
      <c r="A10" s="102">
        <v>853</v>
      </c>
      <c r="B10" s="29">
        <v>85311</v>
      </c>
      <c r="C10" s="114"/>
      <c r="D10" s="114"/>
      <c r="E10" s="24"/>
      <c r="F10" s="104"/>
      <c r="G10" s="106">
        <f>SUM(G11:G15)</f>
        <v>175536</v>
      </c>
    </row>
    <row r="11" spans="1:7" s="5" customFormat="1" ht="23.25" customHeight="1">
      <c r="A11" s="51"/>
      <c r="B11" s="52"/>
      <c r="C11" s="38">
        <v>2310</v>
      </c>
      <c r="D11" s="112" t="s">
        <v>39</v>
      </c>
      <c r="E11" s="113"/>
      <c r="F11" s="92"/>
      <c r="G11" s="93">
        <v>89040</v>
      </c>
    </row>
    <row r="12" spans="1:7" s="5" customFormat="1" ht="18.75" customHeight="1">
      <c r="A12" s="46"/>
      <c r="B12" s="53"/>
      <c r="C12" s="190">
        <v>2320</v>
      </c>
      <c r="D12" s="112" t="s">
        <v>17</v>
      </c>
      <c r="E12" s="113"/>
      <c r="F12" s="92"/>
      <c r="G12" s="93">
        <v>45792</v>
      </c>
    </row>
    <row r="13" spans="1:7" s="5" customFormat="1" ht="21" customHeight="1">
      <c r="A13" s="54"/>
      <c r="B13" s="47"/>
      <c r="C13" s="191"/>
      <c r="D13" s="98" t="s">
        <v>19</v>
      </c>
      <c r="E13" s="99"/>
      <c r="F13" s="87"/>
      <c r="G13" s="100">
        <v>35616</v>
      </c>
    </row>
    <row r="14" spans="1:7" s="5" customFormat="1" ht="19.5" customHeight="1">
      <c r="A14" s="54"/>
      <c r="B14" s="47"/>
      <c r="C14" s="191"/>
      <c r="D14" s="98" t="s">
        <v>33</v>
      </c>
      <c r="E14" s="99"/>
      <c r="F14" s="87"/>
      <c r="G14" s="100">
        <v>5088</v>
      </c>
    </row>
    <row r="15" spans="1:7" s="5" customFormat="1" ht="2.25" hidden="1" customHeight="1">
      <c r="A15" s="54"/>
      <c r="B15" s="47"/>
      <c r="C15" s="49"/>
      <c r="D15" s="55"/>
      <c r="E15" s="32"/>
      <c r="F15" s="33"/>
      <c r="G15" s="70"/>
    </row>
    <row r="16" spans="1:7" s="5" customFormat="1" ht="21" customHeight="1">
      <c r="A16" s="102">
        <v>855</v>
      </c>
      <c r="B16" s="48"/>
      <c r="C16" s="48"/>
      <c r="D16" s="56"/>
      <c r="E16" s="10"/>
      <c r="F16" s="4"/>
      <c r="G16" s="124">
        <f>SUM(G17,G25)</f>
        <v>851440</v>
      </c>
    </row>
    <row r="17" spans="1:7" s="5" customFormat="1" ht="22.5" customHeight="1">
      <c r="A17" s="57"/>
      <c r="B17" s="29">
        <v>85508</v>
      </c>
      <c r="C17" s="48"/>
      <c r="D17" s="56"/>
      <c r="E17" s="10"/>
      <c r="F17" s="15"/>
      <c r="G17" s="109">
        <f>SUM(G18:G24)</f>
        <v>286746</v>
      </c>
    </row>
    <row r="18" spans="1:7" s="5" customFormat="1" ht="20.25" customHeight="1">
      <c r="A18" s="58"/>
      <c r="B18" s="79"/>
      <c r="C18" s="190">
        <v>2320</v>
      </c>
      <c r="D18" s="90" t="s">
        <v>17</v>
      </c>
      <c r="E18" s="173"/>
      <c r="F18" s="152"/>
      <c r="G18" s="174">
        <v>132264</v>
      </c>
    </row>
    <row r="19" spans="1:7" s="5" customFormat="1" ht="22.5" customHeight="1">
      <c r="A19" s="58"/>
      <c r="B19" s="79"/>
      <c r="C19" s="191"/>
      <c r="D19" s="98" t="s">
        <v>20</v>
      </c>
      <c r="E19" s="30"/>
      <c r="F19" s="31"/>
      <c r="G19" s="97">
        <v>28356</v>
      </c>
    </row>
    <row r="20" spans="1:7" s="5" customFormat="1" ht="20.25" customHeight="1">
      <c r="A20" s="58"/>
      <c r="B20" s="79"/>
      <c r="C20" s="191"/>
      <c r="D20" s="98" t="s">
        <v>27</v>
      </c>
      <c r="E20" s="30"/>
      <c r="F20" s="31"/>
      <c r="G20" s="97">
        <v>38658</v>
      </c>
    </row>
    <row r="21" spans="1:7" s="5" customFormat="1" ht="22.5" customHeight="1">
      <c r="A21" s="58"/>
      <c r="B21" s="79"/>
      <c r="C21" s="191"/>
      <c r="D21" s="98" t="s">
        <v>21</v>
      </c>
      <c r="E21" s="30"/>
      <c r="F21" s="31"/>
      <c r="G21" s="97">
        <v>12800</v>
      </c>
    </row>
    <row r="22" spans="1:7" s="5" customFormat="1" ht="24" customHeight="1">
      <c r="A22" s="58"/>
      <c r="B22" s="79"/>
      <c r="C22" s="191"/>
      <c r="D22" s="98" t="s">
        <v>34</v>
      </c>
      <c r="E22" s="30"/>
      <c r="F22" s="31"/>
      <c r="G22" s="97">
        <v>27144</v>
      </c>
    </row>
    <row r="23" spans="1:7" s="5" customFormat="1" ht="21.75" customHeight="1">
      <c r="A23" s="58"/>
      <c r="B23" s="79"/>
      <c r="C23" s="191"/>
      <c r="D23" s="98" t="s">
        <v>35</v>
      </c>
      <c r="E23" s="30"/>
      <c r="F23" s="31"/>
      <c r="G23" s="97">
        <v>38072</v>
      </c>
    </row>
    <row r="24" spans="1:7" s="5" customFormat="1" ht="21.75" customHeight="1" thickBot="1">
      <c r="A24" s="167"/>
      <c r="B24" s="168"/>
      <c r="C24" s="192"/>
      <c r="D24" s="169" t="s">
        <v>42</v>
      </c>
      <c r="E24" s="170"/>
      <c r="F24" s="171"/>
      <c r="G24" s="172">
        <v>9452</v>
      </c>
    </row>
    <row r="25" spans="1:7" s="5" customFormat="1" ht="21.75" customHeight="1">
      <c r="A25" s="46"/>
      <c r="B25" s="162">
        <v>85510</v>
      </c>
      <c r="C25" s="8"/>
      <c r="D25" s="8"/>
      <c r="E25" s="164"/>
      <c r="F25" s="165"/>
      <c r="G25" s="166">
        <f>SUM(G26:G27)</f>
        <v>564694</v>
      </c>
    </row>
    <row r="26" spans="1:7" s="5" customFormat="1" ht="18.75" customHeight="1">
      <c r="A26" s="46"/>
      <c r="B26" s="45"/>
      <c r="C26" s="191">
        <v>2320</v>
      </c>
      <c r="D26" s="98" t="s">
        <v>18</v>
      </c>
      <c r="E26" s="30"/>
      <c r="F26" s="31"/>
      <c r="G26" s="97">
        <v>428902</v>
      </c>
    </row>
    <row r="27" spans="1:7" s="5" customFormat="1" ht="22.5" customHeight="1">
      <c r="A27" s="54"/>
      <c r="B27" s="23"/>
      <c r="C27" s="196"/>
      <c r="D27" s="81" t="s">
        <v>19</v>
      </c>
      <c r="E27" s="32"/>
      <c r="F27" s="33"/>
      <c r="G27" s="123">
        <v>135792</v>
      </c>
    </row>
    <row r="28" spans="1:7" s="5" customFormat="1" ht="21" customHeight="1">
      <c r="A28" s="102">
        <v>921</v>
      </c>
      <c r="B28" s="50"/>
      <c r="C28" s="50"/>
      <c r="D28" s="59"/>
      <c r="E28" s="24">
        <f>SUM(E37:E38)</f>
        <v>1200000</v>
      </c>
      <c r="F28" s="25"/>
      <c r="G28" s="106">
        <f>SUM(G29)</f>
        <v>273000</v>
      </c>
    </row>
    <row r="29" spans="1:7" s="5" customFormat="1" ht="20.25" customHeight="1">
      <c r="A29" s="60"/>
      <c r="B29" s="29">
        <v>92105</v>
      </c>
      <c r="C29" s="29"/>
      <c r="D29" s="107"/>
      <c r="E29" s="108"/>
      <c r="F29" s="104"/>
      <c r="G29" s="109">
        <f>SUM(G30:G36)</f>
        <v>273000</v>
      </c>
    </row>
    <row r="30" spans="1:7" s="5" customFormat="1" ht="21.75" customHeight="1">
      <c r="A30" s="54"/>
      <c r="B30" s="52"/>
      <c r="C30" s="190">
        <v>2310</v>
      </c>
      <c r="D30" s="90" t="s">
        <v>22</v>
      </c>
      <c r="E30" s="91"/>
      <c r="F30" s="92"/>
      <c r="G30" s="93">
        <v>66500</v>
      </c>
    </row>
    <row r="31" spans="1:7" s="5" customFormat="1" ht="18.75" customHeight="1">
      <c r="A31" s="54"/>
      <c r="B31" s="47"/>
      <c r="C31" s="191"/>
      <c r="D31" s="161" t="s">
        <v>39</v>
      </c>
      <c r="E31" s="72"/>
      <c r="F31" s="31"/>
      <c r="G31" s="97">
        <v>83500</v>
      </c>
    </row>
    <row r="32" spans="1:7" s="5" customFormat="1" ht="19.5" customHeight="1">
      <c r="A32" s="54"/>
      <c r="B32" s="47"/>
      <c r="C32" s="191"/>
      <c r="D32" s="98" t="s">
        <v>38</v>
      </c>
      <c r="E32" s="72"/>
      <c r="F32" s="31"/>
      <c r="G32" s="97">
        <v>80000</v>
      </c>
    </row>
    <row r="33" spans="1:7" s="5" customFormat="1" ht="21" customHeight="1">
      <c r="A33" s="54"/>
      <c r="B33" s="79"/>
      <c r="C33" s="191"/>
      <c r="D33" s="98" t="s">
        <v>23</v>
      </c>
      <c r="E33" s="99"/>
      <c r="F33" s="87"/>
      <c r="G33" s="100">
        <v>25000</v>
      </c>
    </row>
    <row r="34" spans="1:7" s="5" customFormat="1" ht="21" customHeight="1">
      <c r="A34" s="54"/>
      <c r="B34" s="79"/>
      <c r="C34" s="196"/>
      <c r="D34" s="101" t="s">
        <v>43</v>
      </c>
      <c r="E34" s="94"/>
      <c r="F34" s="95"/>
      <c r="G34" s="96">
        <v>6000</v>
      </c>
    </row>
    <row r="35" spans="1:7" s="5" customFormat="1" ht="21" customHeight="1">
      <c r="A35" s="54"/>
      <c r="B35" s="79"/>
      <c r="C35" s="190">
        <v>2710</v>
      </c>
      <c r="D35" s="110" t="s">
        <v>44</v>
      </c>
      <c r="E35" s="91"/>
      <c r="F35" s="92"/>
      <c r="G35" s="93">
        <v>6000</v>
      </c>
    </row>
    <row r="36" spans="1:7" s="5" customFormat="1" ht="22.5" customHeight="1">
      <c r="A36" s="54"/>
      <c r="B36" s="78"/>
      <c r="C36" s="196"/>
      <c r="D36" s="101" t="s">
        <v>49</v>
      </c>
      <c r="E36" s="94"/>
      <c r="F36" s="95"/>
      <c r="G36" s="96">
        <v>6000</v>
      </c>
    </row>
    <row r="37" spans="1:7" s="5" customFormat="1" ht="24.75" customHeight="1">
      <c r="A37" s="54"/>
      <c r="B37" s="137">
        <v>92113</v>
      </c>
      <c r="C37" s="29">
        <v>2480</v>
      </c>
      <c r="D37" s="107" t="s">
        <v>40</v>
      </c>
      <c r="E37" s="138">
        <v>1115000</v>
      </c>
      <c r="F37" s="15"/>
      <c r="G37" s="71"/>
    </row>
    <row r="38" spans="1:7" s="5" customFormat="1" ht="25.5" customHeight="1" thickBot="1">
      <c r="A38" s="54"/>
      <c r="B38" s="147">
        <v>92116</v>
      </c>
      <c r="C38" s="147">
        <v>2480</v>
      </c>
      <c r="D38" s="90" t="s">
        <v>40</v>
      </c>
      <c r="E38" s="151">
        <v>85000</v>
      </c>
      <c r="F38" s="152"/>
      <c r="G38" s="153"/>
    </row>
    <row r="39" spans="1:7" s="5" customFormat="1" ht="24" customHeight="1" thickBot="1">
      <c r="A39" s="154"/>
      <c r="B39" s="61"/>
      <c r="C39" s="61"/>
      <c r="D39" s="155" t="s">
        <v>24</v>
      </c>
      <c r="E39" s="156"/>
      <c r="F39" s="157"/>
      <c r="G39" s="119">
        <f>SUM(G40,G41)</f>
        <v>41311577.490000002</v>
      </c>
    </row>
    <row r="40" spans="1:7" s="5" customFormat="1" ht="27" customHeight="1">
      <c r="A40" s="80">
        <v>710</v>
      </c>
      <c r="B40" s="23">
        <v>71095</v>
      </c>
      <c r="C40" s="23">
        <v>6639</v>
      </c>
      <c r="D40" s="81" t="s">
        <v>14</v>
      </c>
      <c r="E40" s="23"/>
      <c r="F40" s="23"/>
      <c r="G40" s="82">
        <v>205792.38</v>
      </c>
    </row>
    <row r="41" spans="1:7" s="5" customFormat="1" ht="21.75" customHeight="1">
      <c r="A41" s="80">
        <v>851</v>
      </c>
      <c r="B41" s="23">
        <v>85111</v>
      </c>
      <c r="C41" s="49"/>
      <c r="D41" s="49"/>
      <c r="E41" s="73"/>
      <c r="F41" s="23"/>
      <c r="G41" s="82">
        <f>SUM(G42:G43)</f>
        <v>41105785.109999999</v>
      </c>
    </row>
    <row r="42" spans="1:7" s="5" customFormat="1" ht="24" customHeight="1">
      <c r="A42" s="51"/>
      <c r="B42" s="52"/>
      <c r="C42" s="190">
        <v>6220</v>
      </c>
      <c r="D42" s="107" t="s">
        <v>15</v>
      </c>
      <c r="E42" s="149"/>
      <c r="F42" s="29"/>
      <c r="G42" s="150">
        <v>1654861</v>
      </c>
    </row>
    <row r="43" spans="1:7" s="5" customFormat="1" ht="26.25" customHeight="1" thickBot="1">
      <c r="A43" s="140"/>
      <c r="B43" s="168"/>
      <c r="C43" s="192"/>
      <c r="D43" s="139" t="s">
        <v>16</v>
      </c>
      <c r="E43" s="180"/>
      <c r="F43" s="84"/>
      <c r="G43" s="181">
        <v>39450924.109999999</v>
      </c>
    </row>
    <row r="44" spans="1:7" ht="25.5" customHeight="1" thickBot="1">
      <c r="A44" s="197" t="s">
        <v>12</v>
      </c>
      <c r="B44" s="198"/>
      <c r="C44" s="198"/>
      <c r="D44" s="198"/>
      <c r="E44" s="121">
        <f>SUM(E46)</f>
        <v>228960</v>
      </c>
      <c r="F44" s="9"/>
      <c r="G44" s="130">
        <f>SUM(G46,G63)</f>
        <v>2879157</v>
      </c>
    </row>
    <row r="45" spans="1:7" ht="24.75" customHeight="1" thickBot="1">
      <c r="A45" s="63"/>
      <c r="B45" s="64"/>
      <c r="C45" s="64"/>
      <c r="D45" s="12" t="s">
        <v>2</v>
      </c>
      <c r="E45" s="126"/>
      <c r="F45" s="12"/>
      <c r="G45" s="69"/>
    </row>
    <row r="46" spans="1:7" ht="23.25" customHeight="1" thickBot="1">
      <c r="A46" s="65"/>
      <c r="B46" s="66"/>
      <c r="C46" s="66"/>
      <c r="D46" s="44" t="s">
        <v>13</v>
      </c>
      <c r="E46" s="127">
        <f>SUM(E53)</f>
        <v>228960</v>
      </c>
      <c r="F46" s="44"/>
      <c r="G46" s="131">
        <f>SUM(G47,G48,G49,G53,G57,G61,G62)</f>
        <v>2779157</v>
      </c>
    </row>
    <row r="47" spans="1:7" ht="34.5" customHeight="1">
      <c r="A47" s="21">
        <v>755</v>
      </c>
      <c r="B47" s="39">
        <v>75515</v>
      </c>
      <c r="C47" s="39">
        <v>2360</v>
      </c>
      <c r="D47" s="36" t="s">
        <v>29</v>
      </c>
      <c r="E47" s="41"/>
      <c r="F47" s="22"/>
      <c r="G47" s="34">
        <v>192060</v>
      </c>
    </row>
    <row r="48" spans="1:7" ht="33" customHeight="1">
      <c r="A48" s="80">
        <v>851</v>
      </c>
      <c r="B48" s="29">
        <v>85195</v>
      </c>
      <c r="C48" s="29">
        <v>2360</v>
      </c>
      <c r="D48" s="81" t="s">
        <v>36</v>
      </c>
      <c r="E48" s="42"/>
      <c r="F48" s="8"/>
      <c r="G48" s="82">
        <v>40000</v>
      </c>
    </row>
    <row r="49" spans="1:7" ht="25.5" customHeight="1">
      <c r="A49" s="80">
        <v>852</v>
      </c>
      <c r="B49" s="47"/>
      <c r="C49" s="47"/>
      <c r="D49" s="55"/>
      <c r="E49" s="74"/>
      <c r="F49" s="8"/>
      <c r="G49" s="82">
        <f>SUM(G50:G52)</f>
        <v>40000</v>
      </c>
    </row>
    <row r="50" spans="1:7" ht="33" customHeight="1">
      <c r="A50" s="51"/>
      <c r="B50" s="190">
        <v>85205</v>
      </c>
      <c r="C50" s="190">
        <v>2360</v>
      </c>
      <c r="D50" s="107" t="s">
        <v>28</v>
      </c>
      <c r="E50" s="29"/>
      <c r="F50" s="29"/>
      <c r="G50" s="111">
        <v>15000</v>
      </c>
    </row>
    <row r="51" spans="1:7" ht="35.25" customHeight="1">
      <c r="A51" s="46"/>
      <c r="B51" s="196"/>
      <c r="C51" s="196"/>
      <c r="D51" s="107" t="s">
        <v>32</v>
      </c>
      <c r="E51" s="29"/>
      <c r="F51" s="29"/>
      <c r="G51" s="111">
        <v>6000</v>
      </c>
    </row>
    <row r="52" spans="1:7" ht="36" customHeight="1">
      <c r="A52" s="46"/>
      <c r="B52" s="148">
        <v>85220</v>
      </c>
      <c r="C52" s="148">
        <v>2360</v>
      </c>
      <c r="D52" s="98" t="s">
        <v>41</v>
      </c>
      <c r="E52" s="148"/>
      <c r="F52" s="148"/>
      <c r="G52" s="158">
        <v>19000</v>
      </c>
    </row>
    <row r="53" spans="1:7" ht="27" customHeight="1">
      <c r="A53" s="102">
        <v>853</v>
      </c>
      <c r="B53" s="48"/>
      <c r="C53" s="159"/>
      <c r="D53" s="67"/>
      <c r="E53" s="25">
        <f>SUM(E54:E56)</f>
        <v>228960</v>
      </c>
      <c r="F53" s="20"/>
      <c r="G53" s="160"/>
    </row>
    <row r="54" spans="1:7" ht="30.75" customHeight="1">
      <c r="A54" s="51"/>
      <c r="B54" s="190">
        <v>85311</v>
      </c>
      <c r="C54" s="190">
        <v>2580</v>
      </c>
      <c r="D54" s="141" t="s">
        <v>45</v>
      </c>
      <c r="E54" s="142">
        <v>89040</v>
      </c>
      <c r="F54" s="20"/>
      <c r="G54" s="143"/>
    </row>
    <row r="55" spans="1:7" ht="36" customHeight="1">
      <c r="A55" s="46"/>
      <c r="B55" s="191"/>
      <c r="C55" s="191"/>
      <c r="D55" s="103" t="s">
        <v>47</v>
      </c>
      <c r="E55" s="142">
        <v>76320</v>
      </c>
      <c r="F55" s="20"/>
      <c r="G55" s="71"/>
    </row>
    <row r="56" spans="1:7" ht="44.25" customHeight="1" thickBot="1">
      <c r="A56" s="140"/>
      <c r="B56" s="192"/>
      <c r="C56" s="192"/>
      <c r="D56" s="179" t="s">
        <v>46</v>
      </c>
      <c r="E56" s="144">
        <v>63600</v>
      </c>
      <c r="F56" s="145"/>
      <c r="G56" s="146"/>
    </row>
    <row r="57" spans="1:7" ht="24.75" customHeight="1" thickBot="1">
      <c r="A57" s="11">
        <v>855</v>
      </c>
      <c r="B57" s="61"/>
      <c r="C57" s="61"/>
      <c r="D57" s="176"/>
      <c r="E57" s="177"/>
      <c r="F57" s="178"/>
      <c r="G57" s="119">
        <f>SUM(G58,G59,G60)</f>
        <v>2335460</v>
      </c>
    </row>
    <row r="58" spans="1:7" ht="28.5" customHeight="1">
      <c r="A58" s="46"/>
      <c r="B58" s="23">
        <v>85504</v>
      </c>
      <c r="C58" s="23">
        <v>2360</v>
      </c>
      <c r="D58" s="98" t="s">
        <v>30</v>
      </c>
      <c r="E58" s="79"/>
      <c r="F58" s="163"/>
      <c r="G58" s="175">
        <v>21000</v>
      </c>
    </row>
    <row r="59" spans="1:7" ht="33" customHeight="1">
      <c r="A59" s="46"/>
      <c r="B59" s="29">
        <v>85510</v>
      </c>
      <c r="C59" s="29">
        <v>2360</v>
      </c>
      <c r="D59" s="107" t="s">
        <v>31</v>
      </c>
      <c r="E59" s="48"/>
      <c r="F59" s="29"/>
      <c r="G59" s="125">
        <v>2294460</v>
      </c>
    </row>
    <row r="60" spans="1:7" ht="36" customHeight="1">
      <c r="A60" s="62"/>
      <c r="B60" s="29">
        <v>85595</v>
      </c>
      <c r="C60" s="29">
        <v>2360</v>
      </c>
      <c r="D60" s="107" t="s">
        <v>37</v>
      </c>
      <c r="E60" s="29"/>
      <c r="F60" s="29"/>
      <c r="G60" s="111">
        <v>20000</v>
      </c>
    </row>
    <row r="61" spans="1:7" ht="33.75" customHeight="1">
      <c r="A61" s="102">
        <v>921</v>
      </c>
      <c r="B61" s="29">
        <v>92105</v>
      </c>
      <c r="C61" s="29">
        <v>2360</v>
      </c>
      <c r="D61" s="103" t="s">
        <v>25</v>
      </c>
      <c r="E61" s="104"/>
      <c r="F61" s="105"/>
      <c r="G61" s="106">
        <v>50300</v>
      </c>
    </row>
    <row r="62" spans="1:7" ht="29.25" customHeight="1" thickBot="1">
      <c r="A62" s="83">
        <v>926</v>
      </c>
      <c r="B62" s="84">
        <v>92605</v>
      </c>
      <c r="C62" s="85">
        <v>2360</v>
      </c>
      <c r="D62" s="86" t="s">
        <v>26</v>
      </c>
      <c r="E62" s="87"/>
      <c r="F62" s="88"/>
      <c r="G62" s="89">
        <v>121337</v>
      </c>
    </row>
    <row r="63" spans="1:7" ht="29.25" customHeight="1" thickBot="1">
      <c r="A63" s="63"/>
      <c r="B63" s="61"/>
      <c r="C63" s="68"/>
      <c r="D63" s="116" t="s">
        <v>24</v>
      </c>
      <c r="E63" s="117"/>
      <c r="F63" s="118"/>
      <c r="G63" s="119">
        <f>G64</f>
        <v>100000</v>
      </c>
    </row>
    <row r="64" spans="1:7" ht="29.25" customHeight="1" thickBot="1">
      <c r="A64" s="11">
        <v>851</v>
      </c>
      <c r="B64" s="76">
        <v>85195</v>
      </c>
      <c r="C64" s="77">
        <v>6230</v>
      </c>
      <c r="D64" s="115" t="s">
        <v>50</v>
      </c>
      <c r="E64" s="75"/>
      <c r="F64" s="35"/>
      <c r="G64" s="89">
        <v>100000</v>
      </c>
    </row>
    <row r="65" spans="1:7" ht="21" customHeight="1" thickBot="1">
      <c r="A65" s="193" t="s">
        <v>3</v>
      </c>
      <c r="B65" s="194"/>
      <c r="C65" s="194"/>
      <c r="D65" s="195"/>
      <c r="E65" s="122">
        <f>SUM(E6,E44)</f>
        <v>1428960</v>
      </c>
      <c r="F65" s="40"/>
      <c r="G65" s="132">
        <f>SUM(G6,G44)</f>
        <v>45504710.490000002</v>
      </c>
    </row>
    <row r="66" spans="1:7" ht="29.25" customHeight="1"/>
    <row r="68" spans="1:7">
      <c r="E68" s="37"/>
    </row>
    <row r="70" spans="1:7">
      <c r="F70" s="37"/>
    </row>
    <row r="73" spans="1:7">
      <c r="E73" s="37"/>
      <c r="F73" s="37"/>
    </row>
  </sheetData>
  <mergeCells count="19">
    <mergeCell ref="C54:C56"/>
    <mergeCell ref="A65:D65"/>
    <mergeCell ref="B50:B51"/>
    <mergeCell ref="C50:C51"/>
    <mergeCell ref="A6:D6"/>
    <mergeCell ref="A44:D44"/>
    <mergeCell ref="C26:C27"/>
    <mergeCell ref="C42:C43"/>
    <mergeCell ref="C12:C14"/>
    <mergeCell ref="C30:C34"/>
    <mergeCell ref="C35:C36"/>
    <mergeCell ref="C18:C24"/>
    <mergeCell ref="B54:B56"/>
    <mergeCell ref="A1:G1"/>
    <mergeCell ref="A3:A4"/>
    <mergeCell ref="B3:B4"/>
    <mergeCell ref="C3:C4"/>
    <mergeCell ref="D3:D4"/>
    <mergeCell ref="E3:G3"/>
  </mergeCells>
  <phoneticPr fontId="8" type="noConversion"/>
  <printOptions horizontalCentered="1"/>
  <pageMargins left="0.39370078740157483" right="0.39370078740157483" top="1.2598425196850394" bottom="0.98425196850393704" header="0.51181102362204722" footer="0.51181102362204722"/>
  <pageSetup paperSize="9" scale="95" firstPageNumber="65" orientation="landscape" useFirstPageNumber="1" r:id="rId1"/>
  <headerFooter alignWithMargins="0">
    <oddHeader xml:space="preserve">&amp;R&amp;9Załącznik nr 5
do UCHWAŁY Nr 
RADY POWIATU w RADOMIU
z dnia 
Zmiany do Załącznika Nr 1 do UCHWAŁY  BUDŻETOWEJ Nr 401/XXXVIII/2021 z dnia 29 grudnia 2021 r.                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</vt:lpstr>
      <vt:lpstr>'Załącznik nr 3'!Tytuły_wydruku</vt:lpstr>
    </vt:vector>
  </TitlesOfParts>
  <Company>RIO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2022-01-20T12:12:29Z</cp:lastPrinted>
  <dcterms:created xsi:type="dcterms:W3CDTF">1998-12-09T13:02:10Z</dcterms:created>
  <dcterms:modified xsi:type="dcterms:W3CDTF">2022-01-20T14:11:41Z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