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2120" windowHeight="6525"/>
  </bookViews>
  <sheets>
    <sheet name="Tabela Nr 4" sheetId="27" r:id="rId1"/>
  </sheets>
  <definedNames>
    <definedName name="_xlnm.Print_Titles" localSheetId="0">'Tabela Nr 4'!$3:$8</definedName>
  </definedNames>
  <calcPr calcId="125725"/>
</workbook>
</file>

<file path=xl/calcChain.xml><?xml version="1.0" encoding="utf-8"?>
<calcChain xmlns="http://schemas.openxmlformats.org/spreadsheetml/2006/main">
  <c r="H73" i="27"/>
  <c r="G73"/>
  <c r="F73"/>
  <c r="H53"/>
  <c r="G53"/>
  <c r="F53"/>
  <c r="H43"/>
  <c r="G43"/>
  <c r="F43"/>
  <c r="J51" l="1"/>
  <c r="J41"/>
  <c r="J87" l="1"/>
  <c r="F50"/>
  <c r="H50"/>
  <c r="G50"/>
  <c r="H48"/>
  <c r="H51" s="1"/>
  <c r="G48"/>
  <c r="G51" s="1"/>
  <c r="F48"/>
  <c r="F62"/>
  <c r="F60"/>
  <c r="F51" l="1"/>
  <c r="F63"/>
  <c r="H62"/>
  <c r="G62"/>
  <c r="H60"/>
  <c r="H63" s="1"/>
  <c r="G60"/>
  <c r="G63" s="1"/>
  <c r="H81"/>
  <c r="H82" s="1"/>
  <c r="G81"/>
  <c r="G82" s="1"/>
  <c r="F81"/>
  <c r="F82" s="1"/>
  <c r="G77"/>
  <c r="F77"/>
  <c r="H75"/>
  <c r="G75"/>
  <c r="F75"/>
  <c r="F40"/>
  <c r="F41" s="1"/>
  <c r="G40"/>
  <c r="G41" s="1"/>
  <c r="H40"/>
  <c r="H41" s="1"/>
  <c r="H85"/>
  <c r="H86" s="1"/>
  <c r="G85"/>
  <c r="G86" s="1"/>
  <c r="F85"/>
  <c r="F86" s="1"/>
  <c r="H77"/>
  <c r="F78" l="1"/>
  <c r="F87" s="1"/>
  <c r="H78"/>
  <c r="H87" s="1"/>
  <c r="G78"/>
  <c r="G87" s="1"/>
</calcChain>
</file>

<file path=xl/sharedStrings.xml><?xml version="1.0" encoding="utf-8"?>
<sst xmlns="http://schemas.openxmlformats.org/spreadsheetml/2006/main" count="204" uniqueCount="159">
  <si>
    <t>9.</t>
  </si>
  <si>
    <t>10.</t>
  </si>
  <si>
    <t>11.</t>
  </si>
  <si>
    <t>12.</t>
  </si>
  <si>
    <t>4.</t>
  </si>
  <si>
    <t>Dział</t>
  </si>
  <si>
    <t>1.</t>
  </si>
  <si>
    <t>2.</t>
  </si>
  <si>
    <t>3.</t>
  </si>
  <si>
    <t>5.</t>
  </si>
  <si>
    <t>6.</t>
  </si>
  <si>
    <t>Rozdz.</t>
  </si>
  <si>
    <t>w złotych</t>
  </si>
  <si>
    <t>Lp.</t>
  </si>
  <si>
    <t>B. Środki i dotacje otrzymane od innych jst oraz innych jednostek zaliczanych do sektora finansów publicznych</t>
  </si>
  <si>
    <t>* Wybrać odpowiednie oznaczenie źródła finansowania:</t>
  </si>
  <si>
    <t>Planowane wydatki</t>
  </si>
  <si>
    <t>kredyty
i pożyczki</t>
  </si>
  <si>
    <t>środki wymienione
w art. 5 ust. 1 pkt 2 i 3 u.f.p.</t>
  </si>
  <si>
    <t>Łączne koszty finansowe</t>
  </si>
  <si>
    <t>§**</t>
  </si>
  <si>
    <t>dochody własne jst</t>
  </si>
  <si>
    <t>Nazwa zadania inwestycyjnego</t>
  </si>
  <si>
    <t>środki pochodzące
z innych  źródeł*</t>
  </si>
  <si>
    <t>z tego źródła finansowania</t>
  </si>
  <si>
    <t>(** kol. 4 do wykorzystania fakultatywnego)</t>
  </si>
  <si>
    <t>7.</t>
  </si>
  <si>
    <t>8.</t>
  </si>
  <si>
    <t>PZDP</t>
  </si>
  <si>
    <t>Ogółem wydatki inwestycyjne dz. 600</t>
  </si>
  <si>
    <t>Ogółem dz. 600</t>
  </si>
  <si>
    <t>Ogółem dz. 750</t>
  </si>
  <si>
    <t>Ogółem wydatki i zakupy inwestycyjne</t>
  </si>
  <si>
    <t>13.</t>
  </si>
  <si>
    <t>17.</t>
  </si>
  <si>
    <t>18.</t>
  </si>
  <si>
    <t>Starostwo Powiatowe</t>
  </si>
  <si>
    <t>14.</t>
  </si>
  <si>
    <t>15.</t>
  </si>
  <si>
    <t>16.</t>
  </si>
  <si>
    <t>Ogółem wydatki inwestycyjne dz. 852</t>
  </si>
  <si>
    <t>Ogółem dz. 852</t>
  </si>
  <si>
    <t>19.</t>
  </si>
  <si>
    <t>22.</t>
  </si>
  <si>
    <t>Ogółem dz. 801</t>
  </si>
  <si>
    <t>Ogółem wydatki inwestycyjne dz. 801</t>
  </si>
  <si>
    <t>3550W Iłża-Rybiczyzna-Grabowiec - gmina Iłża</t>
  </si>
  <si>
    <t>3539W Radom-Gębarzów-Polany - gmina Kowala, Skaryszew, Wierzbica</t>
  </si>
  <si>
    <t>3517W Wojciechów-Kozłów-Rajec Szlachecki - gmina Jastrzębia</t>
  </si>
  <si>
    <t>3509W Zakrzew-Gulin-Wsola-Wojciechów - gmina Jedlińsk, Jastrzębia, Zakrzew</t>
  </si>
  <si>
    <t>3512W Urbanów-Stare Zawady-Jedlińsk - gmina Jedlińsk</t>
  </si>
  <si>
    <t>3524W Jedlnia Letnisko-Czarna - gmina Jedlnia Letnisko, Pionki</t>
  </si>
  <si>
    <t>3547W Iłża-Antoniów - gmina Iłża</t>
  </si>
  <si>
    <t>24.</t>
  </si>
  <si>
    <t>25.</t>
  </si>
  <si>
    <t>Ogółem wydatki inwestycyjne dz. 853</t>
  </si>
  <si>
    <t>Ogółem dz. 853</t>
  </si>
  <si>
    <t>26.</t>
  </si>
  <si>
    <t>Ogółem wydatki inwestycyjne dz. 926</t>
  </si>
  <si>
    <t>Ogółem dz. 926</t>
  </si>
  <si>
    <t>D. Środki Rządowego Funduszu Inwestycji Lokalnych</t>
  </si>
  <si>
    <r>
      <t xml:space="preserve">rok budżetowy 2022 </t>
    </r>
    <r>
      <rPr>
        <b/>
        <sz val="10"/>
        <rFont val="Arial CE"/>
        <charset val="238"/>
      </rPr>
      <t>(8+9+10+11)</t>
    </r>
  </si>
  <si>
    <t>Zadania inwestycyjne w 2022 r.</t>
  </si>
  <si>
    <t>1715W Brzóza-Radom - gmina Jastrzębia</t>
  </si>
  <si>
    <t>3545W Wierzbica-Polany-Krzyżanowice - gmina Iłża, Wierzbica</t>
  </si>
  <si>
    <t>3561W Mniszek-Omięcin-Szydłowiec - gmina Wolanów</t>
  </si>
  <si>
    <t>3564W Radom-Augustów-Kowala-Parznice - gmina Kowala</t>
  </si>
  <si>
    <t>4010W Orońsko-Dąbrówka Zabłotnia-Ruda Mała - gmina Kowala</t>
  </si>
  <si>
    <t>Wdrożenie cyfrowego systemu komunikacji społecznej i zarządzania oświatą w powiecie radomskim</t>
  </si>
  <si>
    <t>Ogółem wydatki na zakupy inwestycyjne dz. 852</t>
  </si>
  <si>
    <t>Budowa Powiatowego Centrum Opiekuńczo-Mieszkalnego w Krzyżanowicach</t>
  </si>
  <si>
    <t>Rozbudowa budynku Liceum Ogólnokształcącego w Pionkach o budowę sali gimnastycznej wraz z łącznikiem</t>
  </si>
  <si>
    <t>A. 1 573 300,00</t>
  </si>
  <si>
    <t>Ogółem wydatki inwestycyjne dz. 750</t>
  </si>
  <si>
    <t>Opracowanie dokumentacji technicznej związanej z przebudową i modernizacją budynku ZS w Pionkach dla potrzeb osób niepełnosprawnych</t>
  </si>
  <si>
    <t>Adaptacja części parteru i piętra budynku w celu uzyskania dodatkowych sal lekcyjnych</t>
  </si>
  <si>
    <t>Dostosowanie łazienek na parterze budynku oraz budowa podjazdu dla osób niepełnosprawnych przy sali gimnastycznej w budynku Zespołu Szkół im. J. Śniadeckiego w Pionkach</t>
  </si>
  <si>
    <t xml:space="preserve">Budowa, dostawa i montaż zewnętrznego dźwigu elektrycznego dla uczniów z niepełnosprawnością ruchową i intelektualną w internacie Specjalnego Ośrodka Szkolno-Wychowawczego, Chwałowice 247 </t>
  </si>
  <si>
    <t>Przebudowa i rozbudowa budynku Specjalnego Ośrodka Szkolno-Wychowawczego w Chwałowicach wraz z zakupem pierwszego wyposażenia ośrodka oraz budowa przy budynku ośrodka mini obserwatorium astronomicznego i amfiteatru</t>
  </si>
  <si>
    <t>Ogółem wydatki na zakupy inwestycyjne dz. 801</t>
  </si>
  <si>
    <t>Zespół Szkół i Placówek w Chwałowicach</t>
  </si>
  <si>
    <t>Adaptacja szatni przy wewnętrznej sali gimnastycznej w celu utworzenia dodatkowej pracowni lekcyjnej</t>
  </si>
  <si>
    <t>LO w Pionkach</t>
  </si>
  <si>
    <t>3553W gr. woj.-Jasieniec Iłżecki Górny-Pastwiska - gmina Iłża</t>
  </si>
  <si>
    <t>3570W Zakrzew-Wolanów-Augustów - gmina Kowala, Wolanów, Zakrzew</t>
  </si>
  <si>
    <t>20.</t>
  </si>
  <si>
    <t>21.</t>
  </si>
  <si>
    <t>23.</t>
  </si>
  <si>
    <t>27.</t>
  </si>
  <si>
    <t>28.</t>
  </si>
  <si>
    <t>29.</t>
  </si>
  <si>
    <t>30.</t>
  </si>
  <si>
    <t>31.</t>
  </si>
  <si>
    <t>32.</t>
  </si>
  <si>
    <t>Zapewnienie spójności komunikacyjnej dróg powiatowych 1133W Stara Błotnica-Jedlanka oraz 3511W Urbanów-Jedlanka - gmina Jedlińsk</t>
  </si>
  <si>
    <t>Przebudowa drogi wewnętrznej wraz z budową miejsc postojowych dla obsługi DPS i MOW        w Wierzbicy</t>
  </si>
  <si>
    <t>Zakup samochodu osobowego typu "mikrobus" do przewozu osób z niepełnosprawnością, mieszkańców Domu Pomocy Społecznej w Jedlance</t>
  </si>
  <si>
    <t>Powiatowy Urząd Pracy w Radomiu</t>
  </si>
  <si>
    <t>Zakup samochodu osobowego typu "mikrobus" do przewozu dzieci i młodzieży z niepełnosprawnościami</t>
  </si>
  <si>
    <t>3530W Klwatka-Bogusławice-Skaryszew - gmina Skaryszew</t>
  </si>
  <si>
    <t>3560W Ruda Wielka-Dąbrówka Warszawska -gmina Wierzbica</t>
  </si>
  <si>
    <t>1115W Przytyk-Kożuchów - do drogi krajowej nr 48 - gmina Przytyk</t>
  </si>
  <si>
    <t>3336W Wieniawa-Przytyk-Jedlińsk - gmina Przytyk, Jedlińsk</t>
  </si>
  <si>
    <t>Jednostka organizacyjna realizująca zadanie lub koordynująca wykonanie zadania</t>
  </si>
  <si>
    <t>Modernizacja łazienek w budynku Starostwa Powiatowego w Radomiu</t>
  </si>
  <si>
    <t>Adaptacja pomieszczenia na Biuro Obsługi Klienta Wydziału GKN Starostwa Powiatowego w Radomiu przy ul. Granicznej 24</t>
  </si>
  <si>
    <t>Zakup regałów przesuwnych do archiwum Wydziału Komunikacji</t>
  </si>
  <si>
    <t>Ogółem wydatki na zakupy inwestycyjne dz.750</t>
  </si>
  <si>
    <t xml:space="preserve">C. Środki Rządowego Funduszu Rozwoju Dróg </t>
  </si>
  <si>
    <t>A. Dotacje i subwencja z budżetu państwa (np. od wojewody)</t>
  </si>
  <si>
    <t>E. Środki Rządowego Funduszu Polski Ład</t>
  </si>
  <si>
    <t xml:space="preserve">F. Inne źródła </t>
  </si>
  <si>
    <t>C.   184 008,00</t>
  </si>
  <si>
    <t>C.     32 000,00</t>
  </si>
  <si>
    <t>3523W Jedlnia-Sokoły-Pionki - miasto Pionki</t>
  </si>
  <si>
    <t>C.     800 000,00</t>
  </si>
  <si>
    <t>C.      32 000,00</t>
  </si>
  <si>
    <t>C.     64 000,00</t>
  </si>
  <si>
    <t>E.  4 410 000,00</t>
  </si>
  <si>
    <t>Opracowanie dokumentacji projektowo-kosztorysowej na adaptację pomieszczeń w budynku Filii PUP w Pionkach dla potrzeb Wydziału Komunikacji Starostwa Powiatowego w Radomiu</t>
  </si>
  <si>
    <t>33.</t>
  </si>
  <si>
    <t>34.</t>
  </si>
  <si>
    <t>35.</t>
  </si>
  <si>
    <t>36.</t>
  </si>
  <si>
    <t>Zakup ciężkiego samochodu ratowniczo-gaśniczego</t>
  </si>
  <si>
    <t>Ogółem dz. 754</t>
  </si>
  <si>
    <t>Modernizacja infrastruktury Samodzielnego Publicznego Zespołu Zakładów Opieki Zdrowotnej - Szpital w Iłży</t>
  </si>
  <si>
    <t>Zakup sprzętu medycznego i aparatury medycznej dla potrzeb Bloku Operacyjnego i Pracowni Endoskopii w SPZZOZ-Szpital w Iłży</t>
  </si>
  <si>
    <t>A.  1.060.155,00</t>
  </si>
  <si>
    <t>37.</t>
  </si>
  <si>
    <t>Poprawa stanu infrastruktury Samodzielnego Publicznego Zespołu Zakładów Opieki Zdrowotnej w Pionkach poprzez rozbudowę infrastruktury, rewitalizację istniejącego budynku w jednej lokalizacji wraz z dokumentacją, nadzorem inwestorskim oraz zakup pierwszego wyposażenia - etap II</t>
  </si>
  <si>
    <t>D. 23.727.472,11</t>
  </si>
  <si>
    <t>38.</t>
  </si>
  <si>
    <t>Modernizacja infrastruktury Samodzielnego Publicznego Zespołu Zakładów Opieki Zdrowotnej w Pionkach - etap III</t>
  </si>
  <si>
    <t>39.</t>
  </si>
  <si>
    <t>Budowa kotłowni własnej zasilanej gazem ziemnym dla kompleksu budynków Szpitala wraz z dokumentacją i pierwszym wyposażeniem w SPZZOZ w Pionkach</t>
  </si>
  <si>
    <t>Ogółem dz. 851</t>
  </si>
  <si>
    <t>40.</t>
  </si>
  <si>
    <t>41.</t>
  </si>
  <si>
    <t>42.</t>
  </si>
  <si>
    <t>43.</t>
  </si>
  <si>
    <t>44.</t>
  </si>
  <si>
    <t xml:space="preserve">Ogółem dz. 710 </t>
  </si>
  <si>
    <t>Przebudowa pomieszczeń istniejącego oddziału pediatrii pierwsze piętro budynek B wraz z dobudową szybu windowego Szpitala w Iłży</t>
  </si>
  <si>
    <t>Budowa Hospicjum stacjonarnego - GOŚCINIEC KRÓLOWEJ APOSTOŁÓW</t>
  </si>
  <si>
    <t>45.</t>
  </si>
  <si>
    <t>46.</t>
  </si>
  <si>
    <t>Projekt ASI - Regionalne partnerstwo samorządów Mazowsza dla aktywizacji społeczeństwa informacyjnego w zakresie e-administracji i geoinformacji</t>
  </si>
  <si>
    <t>Poprawa stanu infrastruktury Samodzielnego Publicznego Zespołu Zakładów Opieki Zdrowotnej w Pionkach poprzez rozbudowę infrastruktury, rewitalizację istniejącego budynku w jednej lokalizacji wraz z dokumentacją oraz zakup pierwszego wyposażenia - etap I</t>
  </si>
  <si>
    <t>3518W Wola Goryńska-Stare Mąkosy-Jedlnia - gmina Jastrzębia</t>
  </si>
  <si>
    <t>3540W Parznice-Skaryszew - gmina Skaryszew</t>
  </si>
  <si>
    <t>3554W Gr. woj..-Seredzice-Iłża - gmina Iłża</t>
  </si>
  <si>
    <t>3556W Wierzbica-Zbijów - gr. województwa - gmina Wierzbica</t>
  </si>
  <si>
    <t>B.   1.200.000,00</t>
  </si>
  <si>
    <t>B.       20.000,00</t>
  </si>
  <si>
    <t>47.</t>
  </si>
  <si>
    <t>48.</t>
  </si>
  <si>
    <t>49.</t>
  </si>
  <si>
    <t>50.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</si>
</sst>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5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b/>
      <sz val="12"/>
      <name val="Arial CE"/>
      <charset val="238"/>
    </font>
    <font>
      <b/>
      <sz val="11"/>
      <name val="Arial CE"/>
      <charset val="238"/>
    </font>
    <font>
      <sz val="10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5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43" fontId="8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43" fontId="0" fillId="0" borderId="1" xfId="0" applyNumberFormat="1" applyBorder="1" applyAlignment="1">
      <alignment horizontal="right" vertical="center"/>
    </xf>
    <xf numFmtId="43" fontId="0" fillId="0" borderId="1" xfId="0" applyNumberFormat="1" applyBorder="1" applyAlignment="1">
      <alignment vertical="center" wrapText="1"/>
    </xf>
    <xf numFmtId="43" fontId="0" fillId="0" borderId="0" xfId="0" applyNumberForma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3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3" fontId="1" fillId="0" borderId="1" xfId="0" applyNumberFormat="1" applyFont="1" applyBorder="1" applyAlignment="1">
      <alignment vertical="center"/>
    </xf>
    <xf numFmtId="43" fontId="1" fillId="0" borderId="2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43" fontId="6" fillId="0" borderId="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3" fontId="0" fillId="0" borderId="6" xfId="0" applyNumberFormat="1" applyBorder="1" applyAlignment="1">
      <alignment vertical="center"/>
    </xf>
    <xf numFmtId="43" fontId="0" fillId="0" borderId="2" xfId="0" applyNumberForma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43" fontId="0" fillId="0" borderId="2" xfId="1" applyFont="1" applyBorder="1" applyAlignment="1">
      <alignment vertical="center"/>
    </xf>
    <xf numFmtId="43" fontId="1" fillId="0" borderId="2" xfId="1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43" fontId="1" fillId="0" borderId="8" xfId="0" applyNumberFormat="1" applyFont="1" applyBorder="1" applyAlignment="1">
      <alignment vertical="center"/>
    </xf>
    <xf numFmtId="43" fontId="1" fillId="0" borderId="8" xfId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43" fontId="0" fillId="0" borderId="0" xfId="0" applyNumberFormat="1" applyBorder="1" applyAlignment="1">
      <alignment horizontal="right" vertical="center"/>
    </xf>
    <xf numFmtId="43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3" fontId="0" fillId="0" borderId="1" xfId="0" applyNumberFormat="1" applyFont="1" applyBorder="1" applyAlignment="1">
      <alignment vertical="center"/>
    </xf>
    <xf numFmtId="43" fontId="10" fillId="0" borderId="1" xfId="1" applyFont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3" fontId="1" fillId="0" borderId="7" xfId="1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vertical="center" wrapText="1"/>
    </xf>
    <xf numFmtId="43" fontId="0" fillId="0" borderId="6" xfId="0" applyNumberFormat="1" applyBorder="1" applyAlignment="1">
      <alignment horizontal="right" vertical="center"/>
    </xf>
    <xf numFmtId="43" fontId="0" fillId="0" borderId="6" xfId="0" applyNumberFormat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43" fontId="0" fillId="0" borderId="8" xfId="0" applyNumberFormat="1" applyFont="1" applyBorder="1" applyAlignment="1">
      <alignment vertical="center"/>
    </xf>
    <xf numFmtId="43" fontId="10" fillId="0" borderId="8" xfId="1" applyFont="1" applyBorder="1" applyAlignment="1">
      <alignment vertical="center"/>
    </xf>
    <xf numFmtId="4" fontId="0" fillId="0" borderId="8" xfId="0" applyNumberFormat="1" applyFon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43" fontId="8" fillId="0" borderId="2" xfId="1" applyFont="1" applyBorder="1" applyAlignment="1">
      <alignment vertical="center"/>
    </xf>
    <xf numFmtId="43" fontId="1" fillId="0" borderId="16" xfId="0" applyNumberFormat="1" applyFont="1" applyBorder="1" applyAlignment="1">
      <alignment vertical="center"/>
    </xf>
    <xf numFmtId="43" fontId="1" fillId="0" borderId="16" xfId="1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43" fontId="0" fillId="0" borderId="7" xfId="0" applyNumberFormat="1" applyFont="1" applyBorder="1" applyAlignment="1">
      <alignment vertical="center"/>
    </xf>
    <xf numFmtId="4" fontId="0" fillId="0" borderId="7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43" fontId="0" fillId="0" borderId="1" xfId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3" fontId="0" fillId="0" borderId="18" xfId="0" applyNumberFormat="1" applyBorder="1" applyAlignment="1">
      <alignment vertical="center" wrapText="1"/>
    </xf>
    <xf numFmtId="0" fontId="0" fillId="0" borderId="9" xfId="0" applyFont="1" applyBorder="1" applyAlignment="1">
      <alignment horizontal="center" vertical="center"/>
    </xf>
    <xf numFmtId="43" fontId="0" fillId="0" borderId="18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3" fontId="1" fillId="0" borderId="1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3" fontId="1" fillId="0" borderId="18" xfId="0" applyNumberFormat="1" applyFont="1" applyBorder="1" applyAlignment="1">
      <alignment vertical="center"/>
    </xf>
    <xf numFmtId="43" fontId="0" fillId="0" borderId="18" xfId="0" applyNumberFormat="1" applyBorder="1" applyAlignment="1">
      <alignment vertical="center"/>
    </xf>
    <xf numFmtId="43" fontId="0" fillId="0" borderId="18" xfId="0" applyNumberFormat="1" applyBorder="1" applyAlignment="1">
      <alignment horizontal="right" vertical="center"/>
    </xf>
    <xf numFmtId="0" fontId="0" fillId="0" borderId="7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43" fontId="0" fillId="0" borderId="15" xfId="0" applyNumberFormat="1" applyFont="1" applyBorder="1" applyAlignment="1">
      <alignment vertical="top" wrapText="1"/>
    </xf>
    <xf numFmtId="0" fontId="0" fillId="0" borderId="18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43" fontId="1" fillId="0" borderId="30" xfId="0" applyNumberFormat="1" applyFont="1" applyBorder="1" applyAlignment="1">
      <alignment vertical="center"/>
    </xf>
    <xf numFmtId="43" fontId="1" fillId="0" borderId="30" xfId="1" applyFont="1" applyBorder="1" applyAlignment="1">
      <alignment vertical="center"/>
    </xf>
    <xf numFmtId="4" fontId="1" fillId="0" borderId="30" xfId="0" applyNumberFormat="1" applyFont="1" applyBorder="1" applyAlignment="1">
      <alignment vertical="center"/>
    </xf>
    <xf numFmtId="0" fontId="0" fillId="0" borderId="31" xfId="0" applyBorder="1" applyAlignment="1">
      <alignment horizontal="center" vertical="center" wrapText="1"/>
    </xf>
    <xf numFmtId="43" fontId="1" fillId="0" borderId="1" xfId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/>
    </xf>
    <xf numFmtId="43" fontId="0" fillId="0" borderId="18" xfId="0" applyNumberFormat="1" applyFont="1" applyBorder="1" applyAlignment="1">
      <alignment vertical="center"/>
    </xf>
    <xf numFmtId="43" fontId="10" fillId="0" borderId="18" xfId="1" applyFont="1" applyBorder="1" applyAlignment="1">
      <alignment vertical="center"/>
    </xf>
    <xf numFmtId="4" fontId="0" fillId="0" borderId="18" xfId="0" applyNumberFormat="1" applyFont="1" applyBorder="1" applyAlignment="1">
      <alignment vertical="center"/>
    </xf>
    <xf numFmtId="43" fontId="5" fillId="0" borderId="1" xfId="0" applyNumberFormat="1" applyFont="1" applyBorder="1" applyAlignment="1">
      <alignment horizontal="center" vertical="center"/>
    </xf>
    <xf numFmtId="43" fontId="0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43" fontId="1" fillId="0" borderId="6" xfId="0" applyNumberFormat="1" applyFont="1" applyBorder="1" applyAlignment="1">
      <alignment vertical="center"/>
    </xf>
    <xf numFmtId="43" fontId="1" fillId="0" borderId="6" xfId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3" fontId="0" fillId="0" borderId="18" xfId="0" applyNumberFormat="1" applyBorder="1" applyAlignment="1">
      <alignment vertical="top" wrapText="1"/>
    </xf>
    <xf numFmtId="43" fontId="0" fillId="0" borderId="18" xfId="1" applyFont="1" applyBorder="1" applyAlignment="1">
      <alignment vertical="top"/>
    </xf>
    <xf numFmtId="43" fontId="0" fillId="0" borderId="16" xfId="0" applyNumberFormat="1" applyBorder="1" applyAlignment="1">
      <alignment horizontal="left"/>
    </xf>
    <xf numFmtId="43" fontId="0" fillId="0" borderId="16" xfId="0" applyNumberFormat="1" applyBorder="1" applyAlignment="1">
      <alignment vertical="center"/>
    </xf>
    <xf numFmtId="43" fontId="0" fillId="0" borderId="16" xfId="0" applyNumberFormat="1" applyBorder="1" applyAlignment="1">
      <alignment horizontal="center" vertical="center"/>
    </xf>
    <xf numFmtId="43" fontId="0" fillId="0" borderId="16" xfId="0" applyNumberFormat="1" applyBorder="1" applyAlignment="1">
      <alignment vertical="center" wrapText="1"/>
    </xf>
    <xf numFmtId="43" fontId="0" fillId="0" borderId="6" xfId="0" applyNumberFormat="1" applyBorder="1" applyAlignment="1">
      <alignment wrapText="1"/>
    </xf>
    <xf numFmtId="43" fontId="0" fillId="0" borderId="6" xfId="0" applyNumberFormat="1" applyBorder="1" applyAlignment="1">
      <alignment horizontal="left" wrapText="1"/>
    </xf>
    <xf numFmtId="43" fontId="0" fillId="0" borderId="16" xfId="0" applyNumberFormat="1" applyBorder="1" applyAlignment="1">
      <alignment wrapText="1"/>
    </xf>
    <xf numFmtId="4" fontId="1" fillId="0" borderId="16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3" fontId="0" fillId="0" borderId="18" xfId="0" applyNumberForma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43" fontId="1" fillId="0" borderId="15" xfId="0" applyNumberFormat="1" applyFont="1" applyBorder="1" applyAlignment="1">
      <alignment vertical="center"/>
    </xf>
    <xf numFmtId="43" fontId="1" fillId="0" borderId="15" xfId="1" applyFont="1" applyBorder="1" applyAlignment="1">
      <alignment vertical="center"/>
    </xf>
    <xf numFmtId="4" fontId="1" fillId="0" borderId="15" xfId="0" applyNumberFormat="1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43" fontId="0" fillId="0" borderId="15" xfId="0" applyNumberFormat="1" applyFont="1" applyBorder="1" applyAlignment="1">
      <alignment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39" xfId="0" applyBorder="1" applyAlignment="1">
      <alignment horizontal="center" vertical="center" wrapText="1"/>
    </xf>
    <xf numFmtId="43" fontId="0" fillId="0" borderId="16" xfId="0" applyNumberFormat="1" applyFont="1" applyBorder="1" applyAlignment="1">
      <alignment vertical="center"/>
    </xf>
    <xf numFmtId="4" fontId="0" fillId="0" borderId="16" xfId="0" applyNumberFormat="1" applyFont="1" applyBorder="1" applyAlignment="1">
      <alignment vertical="center"/>
    </xf>
    <xf numFmtId="44" fontId="0" fillId="0" borderId="1" xfId="0" applyNumberFormat="1" applyBorder="1" applyAlignment="1">
      <alignment vertical="top"/>
    </xf>
    <xf numFmtId="44" fontId="0" fillId="0" borderId="6" xfId="0" applyNumberFormat="1" applyBorder="1" applyAlignment="1"/>
    <xf numFmtId="43" fontId="0" fillId="0" borderId="6" xfId="0" applyNumberFormat="1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43" fontId="0" fillId="0" borderId="15" xfId="0" applyNumberFormat="1" applyBorder="1" applyAlignment="1">
      <alignment vertical="center"/>
    </xf>
    <xf numFmtId="43" fontId="0" fillId="0" borderId="15" xfId="1" applyFont="1" applyBorder="1" applyAlignment="1">
      <alignment vertical="center"/>
    </xf>
    <xf numFmtId="0" fontId="8" fillId="0" borderId="39" xfId="0" applyFont="1" applyBorder="1" applyAlignment="1">
      <alignment horizontal="center" vertical="center"/>
    </xf>
    <xf numFmtId="43" fontId="0" fillId="0" borderId="2" xfId="0" applyNumberFormat="1" applyFont="1" applyBorder="1" applyAlignment="1">
      <alignment vertical="center"/>
    </xf>
    <xf numFmtId="0" fontId="0" fillId="0" borderId="38" xfId="0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3" fontId="1" fillId="0" borderId="18" xfId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43" fontId="0" fillId="0" borderId="18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43" fontId="14" fillId="0" borderId="1" xfId="0" applyNumberFormat="1" applyFont="1" applyBorder="1" applyAlignment="1">
      <alignment vertical="center"/>
    </xf>
    <xf numFmtId="44" fontId="0" fillId="0" borderId="6" xfId="0" applyNumberForma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3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43" fontId="0" fillId="0" borderId="6" xfId="0" applyNumberFormat="1" applyBorder="1" applyAlignment="1">
      <alignment horizontal="center" vertical="center"/>
    </xf>
    <xf numFmtId="43" fontId="0" fillId="0" borderId="16" xfId="0" applyNumberFormat="1" applyBorder="1" applyAlignment="1">
      <alignment horizontal="center" vertical="center"/>
    </xf>
    <xf numFmtId="43" fontId="0" fillId="0" borderId="18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43" fontId="1" fillId="0" borderId="6" xfId="0" applyNumberFormat="1" applyFont="1" applyBorder="1" applyAlignment="1">
      <alignment horizontal="center" vertical="center"/>
    </xf>
    <xf numFmtId="43" fontId="1" fillId="0" borderId="18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0" fillId="0" borderId="34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3" fontId="10" fillId="0" borderId="2" xfId="1" applyFont="1" applyBorder="1" applyAlignment="1">
      <alignment horizontal="center" vertical="center"/>
    </xf>
    <xf numFmtId="43" fontId="10" fillId="0" borderId="7" xfId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3" fontId="0" fillId="0" borderId="2" xfId="0" applyNumberFormat="1" applyFont="1" applyBorder="1" applyAlignment="1">
      <alignment horizontal="center" vertical="center"/>
    </xf>
    <xf numFmtId="43" fontId="0" fillId="0" borderId="7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43" fontId="0" fillId="0" borderId="1" xfId="0" applyNumberFormat="1" applyFont="1" applyBorder="1" applyAlignment="1">
      <alignment horizontal="center" vertical="center"/>
    </xf>
    <xf numFmtId="43" fontId="1" fillId="0" borderId="1" xfId="1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4" xfId="0" applyFont="1" applyBorder="1" applyAlignment="1">
      <alignment horizontal="center" vertical="center" wrapText="1"/>
    </xf>
    <xf numFmtId="43" fontId="0" fillId="0" borderId="18" xfId="0" applyNumberFormat="1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00"/>
  <sheetViews>
    <sheetView tabSelected="1" topLeftCell="A71" workbookViewId="0">
      <selection activeCell="A87" sqref="A87:E87"/>
    </sheetView>
  </sheetViews>
  <sheetFormatPr defaultRowHeight="12.75"/>
  <cols>
    <col min="1" max="1" width="5.5703125" style="1" customWidth="1"/>
    <col min="2" max="2" width="6.85546875" style="1" customWidth="1"/>
    <col min="3" max="3" width="7.7109375" style="1" customWidth="1"/>
    <col min="4" max="4" width="5.42578125" style="1" customWidth="1"/>
    <col min="5" max="5" width="40.85546875" style="1" customWidth="1"/>
    <col min="6" max="6" width="16.85546875" style="1" customWidth="1"/>
    <col min="7" max="7" width="17" style="1" customWidth="1"/>
    <col min="8" max="9" width="16.140625" style="1" bestFit="1" customWidth="1"/>
    <col min="10" max="10" width="18.28515625" style="1" bestFit="1" customWidth="1"/>
    <col min="11" max="11" width="16.85546875" style="1" customWidth="1"/>
    <col min="12" max="12" width="16.7109375" style="1" customWidth="1"/>
    <col min="13" max="16384" width="9.140625" style="1"/>
  </cols>
  <sheetData>
    <row r="1" spans="1:37" ht="18">
      <c r="A1" s="210" t="s">
        <v>62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</row>
    <row r="2" spans="1:37" ht="10.5" customHeight="1" thickBo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" t="s">
        <v>12</v>
      </c>
    </row>
    <row r="3" spans="1:37" s="7" customFormat="1" ht="20.100000000000001" customHeight="1">
      <c r="A3" s="211" t="s">
        <v>13</v>
      </c>
      <c r="B3" s="213" t="s">
        <v>5</v>
      </c>
      <c r="C3" s="213" t="s">
        <v>11</v>
      </c>
      <c r="D3" s="213" t="s">
        <v>20</v>
      </c>
      <c r="E3" s="215" t="s">
        <v>22</v>
      </c>
      <c r="F3" s="215" t="s">
        <v>19</v>
      </c>
      <c r="G3" s="215" t="s">
        <v>16</v>
      </c>
      <c r="H3" s="215"/>
      <c r="I3" s="215"/>
      <c r="J3" s="215"/>
      <c r="K3" s="215"/>
      <c r="L3" s="217" t="s">
        <v>103</v>
      </c>
    </row>
    <row r="4" spans="1:37" s="7" customFormat="1" ht="20.100000000000001" customHeight="1">
      <c r="A4" s="212"/>
      <c r="B4" s="214"/>
      <c r="C4" s="214"/>
      <c r="D4" s="214"/>
      <c r="E4" s="216"/>
      <c r="F4" s="216"/>
      <c r="G4" s="216" t="s">
        <v>61</v>
      </c>
      <c r="H4" s="216" t="s">
        <v>24</v>
      </c>
      <c r="I4" s="216"/>
      <c r="J4" s="216"/>
      <c r="K4" s="216"/>
      <c r="L4" s="218"/>
    </row>
    <row r="5" spans="1:37" s="7" customFormat="1" ht="29.25" customHeight="1">
      <c r="A5" s="212"/>
      <c r="B5" s="214"/>
      <c r="C5" s="214"/>
      <c r="D5" s="214"/>
      <c r="E5" s="216"/>
      <c r="F5" s="216"/>
      <c r="G5" s="216"/>
      <c r="H5" s="216" t="s">
        <v>21</v>
      </c>
      <c r="I5" s="216" t="s">
        <v>17</v>
      </c>
      <c r="J5" s="216" t="s">
        <v>23</v>
      </c>
      <c r="K5" s="216" t="s">
        <v>18</v>
      </c>
      <c r="L5" s="218"/>
    </row>
    <row r="6" spans="1:37" s="7" customFormat="1" ht="20.100000000000001" customHeight="1">
      <c r="A6" s="212"/>
      <c r="B6" s="214"/>
      <c r="C6" s="214"/>
      <c r="D6" s="214"/>
      <c r="E6" s="216"/>
      <c r="F6" s="216"/>
      <c r="G6" s="216"/>
      <c r="H6" s="216"/>
      <c r="I6" s="216"/>
      <c r="J6" s="216"/>
      <c r="K6" s="216"/>
      <c r="L6" s="218"/>
    </row>
    <row r="7" spans="1:37" s="7" customFormat="1" ht="20.100000000000001" customHeight="1">
      <c r="A7" s="212"/>
      <c r="B7" s="214"/>
      <c r="C7" s="214"/>
      <c r="D7" s="214"/>
      <c r="E7" s="216"/>
      <c r="F7" s="216"/>
      <c r="G7" s="216"/>
      <c r="H7" s="216"/>
      <c r="I7" s="216"/>
      <c r="J7" s="216"/>
      <c r="K7" s="216"/>
      <c r="L7" s="218"/>
    </row>
    <row r="8" spans="1:37" ht="8.1" customHeight="1">
      <c r="A8" s="1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13">
        <v>12</v>
      </c>
      <c r="M8" s="2"/>
      <c r="N8" s="2"/>
    </row>
    <row r="9" spans="1:37" ht="54.75" customHeight="1">
      <c r="A9" s="81" t="s">
        <v>6</v>
      </c>
      <c r="B9" s="82">
        <v>600</v>
      </c>
      <c r="C9" s="82">
        <v>60014</v>
      </c>
      <c r="D9" s="82">
        <v>6050</v>
      </c>
      <c r="E9" s="84" t="s">
        <v>94</v>
      </c>
      <c r="F9" s="113">
        <v>2328166</v>
      </c>
      <c r="G9" s="113">
        <v>200000</v>
      </c>
      <c r="H9" s="113">
        <v>200000</v>
      </c>
      <c r="I9" s="82"/>
      <c r="J9" s="82"/>
      <c r="K9" s="82"/>
      <c r="L9" s="83" t="s">
        <v>28</v>
      </c>
      <c r="M9" s="2"/>
      <c r="N9" s="2"/>
    </row>
    <row r="10" spans="1:37" ht="36" customHeight="1">
      <c r="A10" s="28" t="s">
        <v>7</v>
      </c>
      <c r="B10" s="6">
        <v>600</v>
      </c>
      <c r="C10" s="66">
        <v>60014</v>
      </c>
      <c r="D10" s="6">
        <v>6050</v>
      </c>
      <c r="E10" s="10" t="s">
        <v>101</v>
      </c>
      <c r="F10" s="9">
        <v>7489297</v>
      </c>
      <c r="G10" s="9">
        <v>6300000</v>
      </c>
      <c r="H10" s="16">
        <v>6300000</v>
      </c>
      <c r="I10" s="16"/>
      <c r="J10" s="17"/>
      <c r="K10" s="9"/>
      <c r="L10" s="29" t="s">
        <v>28</v>
      </c>
      <c r="M10" s="27"/>
      <c r="N10" s="14"/>
    </row>
    <row r="11" spans="1:37" ht="21.75" customHeight="1">
      <c r="A11" s="177" t="s">
        <v>8</v>
      </c>
      <c r="B11" s="179">
        <v>600</v>
      </c>
      <c r="C11" s="179">
        <v>60014</v>
      </c>
      <c r="D11" s="179">
        <v>6050</v>
      </c>
      <c r="E11" s="181" t="s">
        <v>63</v>
      </c>
      <c r="F11" s="186">
        <v>414018</v>
      </c>
      <c r="G11" s="186">
        <v>314018</v>
      </c>
      <c r="H11" s="186">
        <v>130010</v>
      </c>
      <c r="I11" s="186"/>
      <c r="J11" s="131" t="s">
        <v>112</v>
      </c>
      <c r="K11" s="186"/>
      <c r="L11" s="189" t="s">
        <v>28</v>
      </c>
      <c r="M11" s="27"/>
      <c r="N11" s="14"/>
    </row>
    <row r="12" spans="1:37" ht="15" hidden="1" customHeight="1">
      <c r="A12" s="183"/>
      <c r="B12" s="184"/>
      <c r="C12" s="184"/>
      <c r="D12" s="184"/>
      <c r="E12" s="185"/>
      <c r="F12" s="187"/>
      <c r="G12" s="187"/>
      <c r="H12" s="187"/>
      <c r="I12" s="188"/>
      <c r="J12" s="74"/>
      <c r="K12" s="188"/>
      <c r="L12" s="190"/>
      <c r="M12" s="27"/>
      <c r="N12" s="14"/>
    </row>
    <row r="13" spans="1:37" ht="15">
      <c r="A13" s="178"/>
      <c r="B13" s="180"/>
      <c r="C13" s="180"/>
      <c r="D13" s="180"/>
      <c r="E13" s="182"/>
      <c r="F13" s="188"/>
      <c r="G13" s="188"/>
      <c r="H13" s="188"/>
      <c r="I13" s="128"/>
      <c r="J13" s="129"/>
      <c r="K13" s="128"/>
      <c r="L13" s="191"/>
      <c r="M13" s="27"/>
      <c r="N13" s="14"/>
    </row>
    <row r="14" spans="1:37" ht="44.25" customHeight="1">
      <c r="A14" s="177" t="s">
        <v>4</v>
      </c>
      <c r="B14" s="179">
        <v>600</v>
      </c>
      <c r="C14" s="179">
        <v>60014</v>
      </c>
      <c r="D14" s="179">
        <v>6050</v>
      </c>
      <c r="E14" s="181" t="s">
        <v>102</v>
      </c>
      <c r="F14" s="186">
        <v>22045450.809999999</v>
      </c>
      <c r="G14" s="186">
        <v>90000</v>
      </c>
      <c r="H14" s="186">
        <v>90000</v>
      </c>
      <c r="I14" s="186"/>
      <c r="J14" s="57"/>
      <c r="K14" s="186"/>
      <c r="L14" s="189" t="s">
        <v>28</v>
      </c>
      <c r="M14" s="27"/>
      <c r="N14" s="14"/>
      <c r="O14" s="41"/>
      <c r="P14" s="41"/>
      <c r="Q14" s="41"/>
      <c r="R14" s="41"/>
      <c r="S14" s="42"/>
      <c r="T14" s="18"/>
      <c r="U14" s="18"/>
      <c r="V14" s="43"/>
      <c r="W14" s="43"/>
      <c r="X14" s="44"/>
      <c r="Y14" s="18"/>
      <c r="Z14" s="45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ht="16.5" hidden="1" customHeight="1">
      <c r="A15" s="178"/>
      <c r="B15" s="180"/>
      <c r="C15" s="180"/>
      <c r="D15" s="180"/>
      <c r="E15" s="182"/>
      <c r="F15" s="188"/>
      <c r="G15" s="188"/>
      <c r="H15" s="188"/>
      <c r="I15" s="188"/>
      <c r="J15" s="74"/>
      <c r="K15" s="188"/>
      <c r="L15" s="191"/>
      <c r="M15" s="27"/>
      <c r="N15" s="14"/>
      <c r="O15" s="41"/>
      <c r="P15" s="41"/>
      <c r="Q15" s="41"/>
      <c r="R15" s="41"/>
      <c r="S15" s="42"/>
      <c r="T15" s="18"/>
      <c r="U15" s="18"/>
      <c r="V15" s="43"/>
      <c r="W15" s="43"/>
      <c r="X15" s="44"/>
      <c r="Y15" s="18"/>
      <c r="Z15" s="45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ht="35.25" customHeight="1">
      <c r="A16" s="28" t="s">
        <v>9</v>
      </c>
      <c r="B16" s="6">
        <v>600</v>
      </c>
      <c r="C16" s="6">
        <v>60014</v>
      </c>
      <c r="D16" s="6">
        <v>6050</v>
      </c>
      <c r="E16" s="10" t="s">
        <v>49</v>
      </c>
      <c r="F16" s="9">
        <v>2195447</v>
      </c>
      <c r="G16" s="9">
        <v>100000</v>
      </c>
      <c r="H16" s="16">
        <v>100000</v>
      </c>
      <c r="I16" s="16"/>
      <c r="J16" s="17"/>
      <c r="K16" s="9"/>
      <c r="L16" s="29" t="s">
        <v>28</v>
      </c>
      <c r="M16" s="27"/>
      <c r="N16" s="14"/>
      <c r="O16" s="41"/>
      <c r="P16" s="41"/>
      <c r="Q16" s="41"/>
      <c r="R16" s="41"/>
      <c r="S16" s="42"/>
      <c r="T16" s="18"/>
      <c r="U16" s="18"/>
      <c r="V16" s="43"/>
      <c r="W16" s="43"/>
      <c r="X16" s="44"/>
      <c r="Y16" s="18"/>
      <c r="Z16" s="45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14" ht="38.25" customHeight="1">
      <c r="A17" s="28" t="s">
        <v>10</v>
      </c>
      <c r="B17" s="6">
        <v>600</v>
      </c>
      <c r="C17" s="66">
        <v>60014</v>
      </c>
      <c r="D17" s="6">
        <v>6050</v>
      </c>
      <c r="E17" s="40" t="s">
        <v>50</v>
      </c>
      <c r="F17" s="9">
        <v>1581055</v>
      </c>
      <c r="G17" s="9">
        <v>100000</v>
      </c>
      <c r="H17" s="16">
        <v>100000</v>
      </c>
      <c r="I17" s="16"/>
      <c r="J17" s="17"/>
      <c r="K17" s="9"/>
      <c r="L17" s="29" t="s">
        <v>28</v>
      </c>
      <c r="M17" s="27"/>
      <c r="N17" s="14"/>
    </row>
    <row r="18" spans="1:14" ht="34.5" customHeight="1">
      <c r="A18" s="78" t="s">
        <v>26</v>
      </c>
      <c r="B18" s="54">
        <v>600</v>
      </c>
      <c r="C18" s="54">
        <v>60014</v>
      </c>
      <c r="D18" s="54">
        <v>6050</v>
      </c>
      <c r="E18" s="55" t="s">
        <v>48</v>
      </c>
      <c r="F18" s="30">
        <v>2506100.15</v>
      </c>
      <c r="G18" s="30">
        <v>2300000</v>
      </c>
      <c r="H18" s="56">
        <v>2300000</v>
      </c>
      <c r="I18" s="56"/>
      <c r="J18" s="57"/>
      <c r="K18" s="30"/>
      <c r="L18" s="58" t="s">
        <v>28</v>
      </c>
      <c r="M18" s="27"/>
      <c r="N18" s="14"/>
    </row>
    <row r="19" spans="1:14" ht="34.5" customHeight="1">
      <c r="A19" s="164" t="s">
        <v>27</v>
      </c>
      <c r="B19" s="166">
        <v>600</v>
      </c>
      <c r="C19" s="166">
        <v>60014</v>
      </c>
      <c r="D19" s="166">
        <v>6050</v>
      </c>
      <c r="E19" s="172" t="s">
        <v>149</v>
      </c>
      <c r="F19" s="152">
        <v>330000</v>
      </c>
      <c r="G19" s="30">
        <v>230000</v>
      </c>
      <c r="H19" s="56">
        <v>230000</v>
      </c>
      <c r="I19" s="56"/>
      <c r="J19" s="57"/>
      <c r="K19" s="30"/>
      <c r="L19" s="262" t="s">
        <v>28</v>
      </c>
      <c r="M19" s="27"/>
      <c r="N19" s="14"/>
    </row>
    <row r="20" spans="1:14" ht="22.5" customHeight="1">
      <c r="A20" s="177" t="s">
        <v>0</v>
      </c>
      <c r="B20" s="179">
        <v>600</v>
      </c>
      <c r="C20" s="179">
        <v>60014</v>
      </c>
      <c r="D20" s="179">
        <v>6050</v>
      </c>
      <c r="E20" s="181" t="s">
        <v>114</v>
      </c>
      <c r="F20" s="186">
        <v>542928.41</v>
      </c>
      <c r="G20" s="186">
        <v>172000</v>
      </c>
      <c r="H20" s="186">
        <v>140000</v>
      </c>
      <c r="I20" s="56"/>
      <c r="J20" s="130" t="s">
        <v>113</v>
      </c>
      <c r="K20" s="30"/>
      <c r="L20" s="189" t="s">
        <v>28</v>
      </c>
      <c r="M20" s="27"/>
      <c r="N20" s="14"/>
    </row>
    <row r="21" spans="1:14" ht="12.75" customHeight="1">
      <c r="A21" s="178"/>
      <c r="B21" s="180"/>
      <c r="C21" s="180"/>
      <c r="D21" s="180"/>
      <c r="E21" s="182"/>
      <c r="F21" s="188"/>
      <c r="G21" s="188"/>
      <c r="H21" s="188"/>
      <c r="I21" s="88"/>
      <c r="J21" s="74"/>
      <c r="K21" s="87"/>
      <c r="L21" s="191"/>
      <c r="M21" s="27"/>
      <c r="N21" s="14"/>
    </row>
    <row r="22" spans="1:14" ht="28.5" customHeight="1">
      <c r="A22" s="177" t="s">
        <v>1</v>
      </c>
      <c r="B22" s="179">
        <v>600</v>
      </c>
      <c r="C22" s="200">
        <v>60014</v>
      </c>
      <c r="D22" s="179">
        <v>6050</v>
      </c>
      <c r="E22" s="202" t="s">
        <v>51</v>
      </c>
      <c r="F22" s="186">
        <v>5195820.3499999996</v>
      </c>
      <c r="G22" s="186">
        <v>539711</v>
      </c>
      <c r="H22" s="186">
        <v>475711</v>
      </c>
      <c r="I22" s="186"/>
      <c r="J22" s="130" t="s">
        <v>117</v>
      </c>
      <c r="K22" s="30"/>
      <c r="L22" s="189" t="s">
        <v>28</v>
      </c>
      <c r="M22" s="27"/>
      <c r="N22" s="14"/>
    </row>
    <row r="23" spans="1:14" ht="18.75" customHeight="1">
      <c r="A23" s="178"/>
      <c r="B23" s="180"/>
      <c r="C23" s="201"/>
      <c r="D23" s="180"/>
      <c r="E23" s="203"/>
      <c r="F23" s="188"/>
      <c r="G23" s="188"/>
      <c r="H23" s="188"/>
      <c r="I23" s="188"/>
      <c r="J23" s="74"/>
      <c r="K23" s="87"/>
      <c r="L23" s="191"/>
      <c r="M23" s="27"/>
      <c r="N23" s="14"/>
    </row>
    <row r="24" spans="1:14" ht="32.25" customHeight="1">
      <c r="A24" s="165" t="s">
        <v>2</v>
      </c>
      <c r="B24" s="91">
        <v>600</v>
      </c>
      <c r="C24" s="104">
        <v>60014</v>
      </c>
      <c r="D24" s="91">
        <v>6050</v>
      </c>
      <c r="E24" s="85" t="s">
        <v>99</v>
      </c>
      <c r="F24" s="87">
        <v>1961807</v>
      </c>
      <c r="G24" s="87">
        <v>50000</v>
      </c>
      <c r="H24" s="88">
        <v>50000</v>
      </c>
      <c r="I24" s="88"/>
      <c r="J24" s="74"/>
      <c r="K24" s="87"/>
      <c r="L24" s="92" t="s">
        <v>28</v>
      </c>
      <c r="M24" s="27"/>
      <c r="N24" s="14"/>
    </row>
    <row r="25" spans="1:14" ht="37.5" customHeight="1">
      <c r="A25" s="171" t="s">
        <v>3</v>
      </c>
      <c r="B25" s="6">
        <v>600</v>
      </c>
      <c r="C25" s="6">
        <v>60014</v>
      </c>
      <c r="D25" s="6">
        <v>6050</v>
      </c>
      <c r="E25" s="40" t="s">
        <v>47</v>
      </c>
      <c r="F25" s="9">
        <v>12682602.300000001</v>
      </c>
      <c r="G25" s="9">
        <v>800000</v>
      </c>
      <c r="H25" s="16">
        <v>800000</v>
      </c>
      <c r="I25" s="16"/>
      <c r="J25" s="17"/>
      <c r="K25" s="173"/>
      <c r="L25" s="29" t="s">
        <v>28</v>
      </c>
      <c r="M25" s="27"/>
      <c r="N25" s="14"/>
    </row>
    <row r="26" spans="1:14" ht="37.5" customHeight="1">
      <c r="A26" s="171" t="s">
        <v>33</v>
      </c>
      <c r="B26" s="6">
        <v>600</v>
      </c>
      <c r="C26" s="6">
        <v>60014</v>
      </c>
      <c r="D26" s="6">
        <v>6050</v>
      </c>
      <c r="E26" s="10" t="s">
        <v>150</v>
      </c>
      <c r="F26" s="47">
        <v>2098430</v>
      </c>
      <c r="G26" s="9">
        <v>210000</v>
      </c>
      <c r="H26" s="16">
        <v>210000</v>
      </c>
      <c r="I26" s="16"/>
      <c r="J26" s="17"/>
      <c r="K26" s="9"/>
      <c r="L26" s="102" t="s">
        <v>28</v>
      </c>
      <c r="M26" s="27"/>
      <c r="N26" s="14"/>
    </row>
    <row r="27" spans="1:14" ht="37.5" customHeight="1">
      <c r="A27" s="171" t="s">
        <v>37</v>
      </c>
      <c r="B27" s="6">
        <v>600</v>
      </c>
      <c r="C27" s="6">
        <v>60014</v>
      </c>
      <c r="D27" s="6">
        <v>6050</v>
      </c>
      <c r="E27" s="10" t="s">
        <v>64</v>
      </c>
      <c r="F27" s="47">
        <v>2119094</v>
      </c>
      <c r="G27" s="47">
        <v>100000</v>
      </c>
      <c r="H27" s="114">
        <v>100000</v>
      </c>
      <c r="I27" s="16"/>
      <c r="J27" s="17"/>
      <c r="K27" s="9"/>
      <c r="L27" s="29" t="s">
        <v>28</v>
      </c>
      <c r="M27" s="27"/>
      <c r="N27" s="14"/>
    </row>
    <row r="28" spans="1:14" ht="28.5" customHeight="1">
      <c r="A28" s="171" t="s">
        <v>38</v>
      </c>
      <c r="B28" s="6">
        <v>600</v>
      </c>
      <c r="C28" s="6">
        <v>60014</v>
      </c>
      <c r="D28" s="6">
        <v>6050</v>
      </c>
      <c r="E28" s="40" t="s">
        <v>52</v>
      </c>
      <c r="F28" s="9">
        <v>2834433.99</v>
      </c>
      <c r="G28" s="9">
        <v>2600000</v>
      </c>
      <c r="H28" s="16">
        <v>2600000</v>
      </c>
      <c r="I28" s="16"/>
      <c r="J28" s="17"/>
      <c r="K28" s="9"/>
      <c r="L28" s="29" t="s">
        <v>28</v>
      </c>
      <c r="M28" s="27"/>
      <c r="N28" s="14"/>
    </row>
    <row r="29" spans="1:14" ht="31.5" customHeight="1">
      <c r="A29" s="171" t="s">
        <v>39</v>
      </c>
      <c r="B29" s="6">
        <v>600</v>
      </c>
      <c r="C29" s="6">
        <v>60014</v>
      </c>
      <c r="D29" s="6">
        <v>6050</v>
      </c>
      <c r="E29" s="40" t="s">
        <v>46</v>
      </c>
      <c r="F29" s="23">
        <v>2842210</v>
      </c>
      <c r="G29" s="9">
        <v>100000</v>
      </c>
      <c r="H29" s="16">
        <v>100000</v>
      </c>
      <c r="I29" s="16"/>
      <c r="J29" s="17"/>
      <c r="K29" s="9"/>
      <c r="L29" s="29" t="s">
        <v>28</v>
      </c>
      <c r="M29" s="27"/>
      <c r="N29" s="14"/>
    </row>
    <row r="30" spans="1:14" ht="22.5" customHeight="1">
      <c r="A30" s="177" t="s">
        <v>34</v>
      </c>
      <c r="B30" s="179">
        <v>600</v>
      </c>
      <c r="C30" s="179">
        <v>60014</v>
      </c>
      <c r="D30" s="179">
        <v>6050</v>
      </c>
      <c r="E30" s="181" t="s">
        <v>83</v>
      </c>
      <c r="F30" s="198">
        <v>332120</v>
      </c>
      <c r="G30" s="186">
        <v>321620</v>
      </c>
      <c r="H30" s="186">
        <v>289620</v>
      </c>
      <c r="I30" s="56"/>
      <c r="J30" s="130" t="s">
        <v>116</v>
      </c>
      <c r="K30" s="30"/>
      <c r="L30" s="189" t="s">
        <v>28</v>
      </c>
      <c r="M30" s="27"/>
      <c r="N30" s="14"/>
    </row>
    <row r="31" spans="1:14" ht="21" customHeight="1">
      <c r="A31" s="178"/>
      <c r="B31" s="180"/>
      <c r="C31" s="180"/>
      <c r="D31" s="180"/>
      <c r="E31" s="182"/>
      <c r="F31" s="199"/>
      <c r="G31" s="188"/>
      <c r="H31" s="188"/>
      <c r="I31" s="88"/>
      <c r="J31" s="74"/>
      <c r="K31" s="87"/>
      <c r="L31" s="191"/>
      <c r="M31" s="27"/>
      <c r="N31" s="14"/>
    </row>
    <row r="32" spans="1:14" ht="21" customHeight="1">
      <c r="A32" s="165" t="s">
        <v>35</v>
      </c>
      <c r="B32" s="167">
        <v>600</v>
      </c>
      <c r="C32" s="167">
        <v>60014</v>
      </c>
      <c r="D32" s="167">
        <v>6050</v>
      </c>
      <c r="E32" s="168" t="s">
        <v>151</v>
      </c>
      <c r="F32" s="263">
        <v>230000</v>
      </c>
      <c r="G32" s="169">
        <v>130000</v>
      </c>
      <c r="H32" s="169">
        <v>130000</v>
      </c>
      <c r="I32" s="88"/>
      <c r="J32" s="74"/>
      <c r="K32" s="87"/>
      <c r="L32" s="264" t="s">
        <v>28</v>
      </c>
      <c r="M32" s="27"/>
      <c r="N32" s="14"/>
    </row>
    <row r="33" spans="1:14" ht="29.25" customHeight="1">
      <c r="A33" s="165" t="s">
        <v>42</v>
      </c>
      <c r="B33" s="167">
        <v>600</v>
      </c>
      <c r="C33" s="167">
        <v>60014</v>
      </c>
      <c r="D33" s="167">
        <v>6050</v>
      </c>
      <c r="E33" s="168" t="s">
        <v>152</v>
      </c>
      <c r="F33" s="263">
        <v>280000</v>
      </c>
      <c r="G33" s="169">
        <v>180000</v>
      </c>
      <c r="H33" s="169">
        <v>180000</v>
      </c>
      <c r="I33" s="88"/>
      <c r="J33" s="74"/>
      <c r="K33" s="87"/>
      <c r="L33" s="264" t="s">
        <v>28</v>
      </c>
      <c r="M33" s="27"/>
      <c r="N33" s="14"/>
    </row>
    <row r="34" spans="1:14" ht="40.5" customHeight="1">
      <c r="A34" s="171" t="s">
        <v>85</v>
      </c>
      <c r="B34" s="6">
        <v>600</v>
      </c>
      <c r="C34" s="6">
        <v>60014</v>
      </c>
      <c r="D34" s="6">
        <v>6050</v>
      </c>
      <c r="E34" s="10" t="s">
        <v>100</v>
      </c>
      <c r="F34" s="23">
        <v>1416050</v>
      </c>
      <c r="G34" s="9">
        <v>150000</v>
      </c>
      <c r="H34" s="16">
        <v>150000</v>
      </c>
      <c r="I34" s="16"/>
      <c r="J34" s="17"/>
      <c r="K34" s="9"/>
      <c r="L34" s="29" t="s">
        <v>28</v>
      </c>
      <c r="M34" s="27"/>
      <c r="N34" s="14"/>
    </row>
    <row r="35" spans="1:14" ht="40.5" customHeight="1">
      <c r="A35" s="171" t="s">
        <v>86</v>
      </c>
      <c r="B35" s="6">
        <v>600</v>
      </c>
      <c r="C35" s="6">
        <v>60014</v>
      </c>
      <c r="D35" s="6">
        <v>6050</v>
      </c>
      <c r="E35" s="10" t="s">
        <v>65</v>
      </c>
      <c r="F35" s="23">
        <v>450000</v>
      </c>
      <c r="G35" s="9">
        <v>390000</v>
      </c>
      <c r="H35" s="16">
        <v>390000</v>
      </c>
      <c r="I35" s="16"/>
      <c r="J35" s="17"/>
      <c r="K35" s="9"/>
      <c r="L35" s="29" t="s">
        <v>28</v>
      </c>
      <c r="M35" s="27"/>
      <c r="N35" s="14"/>
    </row>
    <row r="36" spans="1:14" ht="29.25" customHeight="1">
      <c r="A36" s="177" t="s">
        <v>43</v>
      </c>
      <c r="B36" s="179">
        <v>600</v>
      </c>
      <c r="C36" s="179">
        <v>60014</v>
      </c>
      <c r="D36" s="179">
        <v>6050</v>
      </c>
      <c r="E36" s="181" t="s">
        <v>66</v>
      </c>
      <c r="F36" s="198">
        <v>4313300</v>
      </c>
      <c r="G36" s="186">
        <v>3640000</v>
      </c>
      <c r="H36" s="186">
        <v>2840000</v>
      </c>
      <c r="I36" s="126"/>
      <c r="J36" s="132" t="s">
        <v>115</v>
      </c>
      <c r="K36" s="127"/>
      <c r="L36" s="189" t="s">
        <v>28</v>
      </c>
      <c r="M36" s="27"/>
      <c r="N36" s="14"/>
    </row>
    <row r="37" spans="1:14" ht="12.75" customHeight="1">
      <c r="A37" s="178"/>
      <c r="B37" s="180"/>
      <c r="C37" s="180"/>
      <c r="D37" s="180"/>
      <c r="E37" s="182"/>
      <c r="F37" s="199"/>
      <c r="G37" s="188"/>
      <c r="H37" s="188"/>
      <c r="I37" s="88"/>
      <c r="J37" s="124"/>
      <c r="K37" s="87"/>
      <c r="L37" s="191"/>
      <c r="M37" s="27"/>
      <c r="N37" s="14"/>
    </row>
    <row r="38" spans="1:14" ht="30.75" customHeight="1">
      <c r="A38" s="165" t="s">
        <v>87</v>
      </c>
      <c r="B38" s="79">
        <v>600</v>
      </c>
      <c r="C38" s="79">
        <v>60014</v>
      </c>
      <c r="D38" s="79">
        <v>6050</v>
      </c>
      <c r="E38" s="95" t="s">
        <v>84</v>
      </c>
      <c r="F38" s="80">
        <v>7443495</v>
      </c>
      <c r="G38" s="76">
        <v>100000</v>
      </c>
      <c r="H38" s="76">
        <v>100000</v>
      </c>
      <c r="I38" s="76"/>
      <c r="J38" s="74"/>
      <c r="K38" s="76"/>
      <c r="L38" s="77" t="s">
        <v>28</v>
      </c>
      <c r="M38" s="27"/>
      <c r="N38" s="14"/>
    </row>
    <row r="39" spans="1:14" ht="46.5" customHeight="1">
      <c r="A39" s="171" t="s">
        <v>53</v>
      </c>
      <c r="B39" s="6">
        <v>600</v>
      </c>
      <c r="C39" s="6">
        <v>60014</v>
      </c>
      <c r="D39" s="6">
        <v>6050</v>
      </c>
      <c r="E39" s="10" t="s">
        <v>67</v>
      </c>
      <c r="F39" s="23">
        <v>3049000</v>
      </c>
      <c r="G39" s="9">
        <v>100000</v>
      </c>
      <c r="H39" s="16">
        <v>100000</v>
      </c>
      <c r="I39" s="16"/>
      <c r="J39" s="17"/>
      <c r="K39" s="9"/>
      <c r="L39" s="29" t="s">
        <v>28</v>
      </c>
      <c r="M39" s="27"/>
      <c r="N39" s="14"/>
    </row>
    <row r="40" spans="1:14" ht="29.25" customHeight="1" thickBot="1">
      <c r="A40" s="195" t="s">
        <v>29</v>
      </c>
      <c r="B40" s="196"/>
      <c r="C40" s="196"/>
      <c r="D40" s="196"/>
      <c r="E40" s="197"/>
      <c r="F40" s="9">
        <f>SUM(F9:F39)</f>
        <v>86680825.00999999</v>
      </c>
      <c r="G40" s="9">
        <f>SUM(G9:G39)</f>
        <v>19217349</v>
      </c>
      <c r="H40" s="16">
        <f>SUM(H9:H39)</f>
        <v>18105341</v>
      </c>
      <c r="I40" s="16"/>
      <c r="J40" s="17">
        <v>1112008</v>
      </c>
      <c r="K40" s="9"/>
      <c r="L40" s="29"/>
    </row>
    <row r="41" spans="1:14" ht="27" customHeight="1" thickBot="1">
      <c r="A41" s="237" t="s">
        <v>30</v>
      </c>
      <c r="B41" s="238"/>
      <c r="C41" s="238"/>
      <c r="D41" s="238"/>
      <c r="E41" s="239"/>
      <c r="F41" s="31">
        <f>SUM(F40)</f>
        <v>86680825.00999999</v>
      </c>
      <c r="G41" s="31">
        <f>SUM(G40)</f>
        <v>19217349</v>
      </c>
      <c r="H41" s="31">
        <f>SUM(H40)</f>
        <v>18105341</v>
      </c>
      <c r="I41" s="31"/>
      <c r="J41" s="33">
        <f>SUM(J40)</f>
        <v>1112008</v>
      </c>
      <c r="K41" s="31"/>
      <c r="L41" s="32"/>
    </row>
    <row r="42" spans="1:14" ht="54.75" customHeight="1" thickBot="1">
      <c r="A42" s="170" t="s">
        <v>54</v>
      </c>
      <c r="B42" s="137">
        <v>710</v>
      </c>
      <c r="C42" s="137">
        <v>71095</v>
      </c>
      <c r="D42" s="137">
        <v>6639</v>
      </c>
      <c r="E42" s="161" t="s">
        <v>147</v>
      </c>
      <c r="F42" s="157">
        <v>443687.64</v>
      </c>
      <c r="G42" s="157">
        <v>205792.38</v>
      </c>
      <c r="H42" s="157">
        <v>205792.38</v>
      </c>
      <c r="I42" s="157"/>
      <c r="J42" s="34"/>
      <c r="K42" s="157"/>
      <c r="L42" s="147" t="s">
        <v>36</v>
      </c>
    </row>
    <row r="43" spans="1:14" ht="27" customHeight="1" thickBot="1">
      <c r="A43" s="237" t="s">
        <v>142</v>
      </c>
      <c r="B43" s="238"/>
      <c r="C43" s="238"/>
      <c r="D43" s="238"/>
      <c r="E43" s="239"/>
      <c r="F43" s="154">
        <f>SUM(F42)</f>
        <v>443687.64</v>
      </c>
      <c r="G43" s="154">
        <f>SUM(G42)</f>
        <v>205792.38</v>
      </c>
      <c r="H43" s="154">
        <f>SUM(H42)</f>
        <v>205792.38</v>
      </c>
      <c r="I43" s="154"/>
      <c r="J43" s="155"/>
      <c r="K43" s="154"/>
      <c r="L43" s="156"/>
    </row>
    <row r="44" spans="1:14" ht="29.25" customHeight="1">
      <c r="A44" s="51" t="s">
        <v>57</v>
      </c>
      <c r="B44" s="117">
        <v>750</v>
      </c>
      <c r="C44" s="117">
        <v>75020</v>
      </c>
      <c r="D44" s="117">
        <v>6050</v>
      </c>
      <c r="E44" s="89" t="s">
        <v>104</v>
      </c>
      <c r="F44" s="68">
        <v>360000</v>
      </c>
      <c r="G44" s="68">
        <v>360000</v>
      </c>
      <c r="H44" s="68">
        <v>360000</v>
      </c>
      <c r="I44" s="68"/>
      <c r="J44" s="53"/>
      <c r="K44" s="68"/>
      <c r="L44" s="90" t="s">
        <v>36</v>
      </c>
    </row>
    <row r="45" spans="1:14" ht="45.75" customHeight="1">
      <c r="A45" s="171" t="s">
        <v>88</v>
      </c>
      <c r="B45" s="46">
        <v>750</v>
      </c>
      <c r="C45" s="46">
        <v>75020</v>
      </c>
      <c r="D45" s="46">
        <v>6050</v>
      </c>
      <c r="E45" s="52" t="s">
        <v>105</v>
      </c>
      <c r="F45" s="47">
        <v>125000</v>
      </c>
      <c r="G45" s="47">
        <v>125000</v>
      </c>
      <c r="H45" s="47">
        <v>125000</v>
      </c>
      <c r="I45" s="47"/>
      <c r="J45" s="101"/>
      <c r="K45" s="47"/>
      <c r="L45" s="29" t="s">
        <v>36</v>
      </c>
    </row>
    <row r="46" spans="1:14" ht="29.25" customHeight="1">
      <c r="A46" s="177" t="s">
        <v>89</v>
      </c>
      <c r="B46" s="204">
        <v>750</v>
      </c>
      <c r="C46" s="204">
        <v>75095</v>
      </c>
      <c r="D46" s="204">
        <v>6050</v>
      </c>
      <c r="E46" s="206" t="s">
        <v>68</v>
      </c>
      <c r="F46" s="198">
        <v>4900000</v>
      </c>
      <c r="G46" s="198">
        <v>4900000</v>
      </c>
      <c r="H46" s="198">
        <v>490000</v>
      </c>
      <c r="I46" s="120"/>
      <c r="J46" s="121"/>
      <c r="K46" s="119"/>
      <c r="L46" s="208" t="s">
        <v>36</v>
      </c>
    </row>
    <row r="47" spans="1:14" ht="25.5" customHeight="1">
      <c r="A47" s="178"/>
      <c r="B47" s="205"/>
      <c r="C47" s="205"/>
      <c r="D47" s="205"/>
      <c r="E47" s="207"/>
      <c r="F47" s="199"/>
      <c r="G47" s="199"/>
      <c r="H47" s="199"/>
      <c r="I47" s="125"/>
      <c r="J47" s="135" t="s">
        <v>118</v>
      </c>
      <c r="K47" s="86"/>
      <c r="L47" s="209"/>
    </row>
    <row r="48" spans="1:14" ht="27" customHeight="1">
      <c r="A48" s="192" t="s">
        <v>73</v>
      </c>
      <c r="B48" s="193"/>
      <c r="C48" s="193"/>
      <c r="D48" s="193"/>
      <c r="E48" s="194"/>
      <c r="F48" s="119">
        <f>SUM(F44:F46)</f>
        <v>5385000</v>
      </c>
      <c r="G48" s="119">
        <f>SUM(G44:G46)</f>
        <v>5385000</v>
      </c>
      <c r="H48" s="119">
        <f>SUM(H44:H46)</f>
        <v>975000</v>
      </c>
      <c r="I48" s="65"/>
      <c r="J48" s="133">
        <v>4410000</v>
      </c>
      <c r="K48" s="64"/>
      <c r="L48" s="122"/>
    </row>
    <row r="49" spans="1:12" ht="27" customHeight="1">
      <c r="A49" s="171" t="s">
        <v>90</v>
      </c>
      <c r="B49" s="123">
        <v>750</v>
      </c>
      <c r="C49" s="123">
        <v>75020</v>
      </c>
      <c r="D49" s="123">
        <v>6060</v>
      </c>
      <c r="E49" s="52" t="s">
        <v>106</v>
      </c>
      <c r="F49" s="23">
        <v>50000</v>
      </c>
      <c r="G49" s="23">
        <v>50000</v>
      </c>
      <c r="H49" s="23">
        <v>50000</v>
      </c>
      <c r="I49" s="101"/>
      <c r="J49" s="105"/>
      <c r="K49" s="23"/>
      <c r="L49" s="29" t="s">
        <v>36</v>
      </c>
    </row>
    <row r="50" spans="1:12" ht="27" customHeight="1" thickBot="1">
      <c r="A50" s="240" t="s">
        <v>107</v>
      </c>
      <c r="B50" s="244"/>
      <c r="C50" s="244"/>
      <c r="D50" s="244"/>
      <c r="E50" s="245"/>
      <c r="F50" s="23">
        <f>SUM(F49)</f>
        <v>50000</v>
      </c>
      <c r="G50" s="97">
        <f>SUM(G49)</f>
        <v>50000</v>
      </c>
      <c r="H50" s="23">
        <f>SUM(H49)</f>
        <v>50000</v>
      </c>
      <c r="I50" s="98"/>
      <c r="J50" s="99"/>
      <c r="K50" s="97"/>
      <c r="L50" s="118"/>
    </row>
    <row r="51" spans="1:12" ht="21.75" customHeight="1" thickBot="1">
      <c r="A51" s="230" t="s">
        <v>31</v>
      </c>
      <c r="B51" s="231"/>
      <c r="C51" s="231"/>
      <c r="D51" s="231"/>
      <c r="E51" s="231"/>
      <c r="F51" s="24">
        <f>SUM(F48,F50)</f>
        <v>5435000</v>
      </c>
      <c r="G51" s="24">
        <f>SUM(G48,G50)</f>
        <v>5435000</v>
      </c>
      <c r="H51" s="24">
        <f>SUM(H48,H49)</f>
        <v>1025000</v>
      </c>
      <c r="I51" s="34"/>
      <c r="J51" s="134">
        <f>SUM(J48)</f>
        <v>4410000</v>
      </c>
      <c r="K51" s="24"/>
      <c r="L51" s="35"/>
    </row>
    <row r="52" spans="1:12" ht="30.75" customHeight="1" thickBot="1">
      <c r="A52" s="158" t="s">
        <v>91</v>
      </c>
      <c r="B52" s="143">
        <v>754</v>
      </c>
      <c r="C52" s="143">
        <v>75410</v>
      </c>
      <c r="D52" s="143">
        <v>6170</v>
      </c>
      <c r="E52" s="146" t="s">
        <v>124</v>
      </c>
      <c r="F52" s="144">
        <v>150000</v>
      </c>
      <c r="G52" s="144">
        <v>150000</v>
      </c>
      <c r="H52" s="144">
        <v>150000</v>
      </c>
      <c r="I52" s="140"/>
      <c r="J52" s="145"/>
      <c r="K52" s="144"/>
      <c r="L52" s="147" t="s">
        <v>36</v>
      </c>
    </row>
    <row r="53" spans="1:12" ht="21.75" customHeight="1" thickBot="1">
      <c r="A53" s="223" t="s">
        <v>125</v>
      </c>
      <c r="B53" s="224"/>
      <c r="C53" s="224"/>
      <c r="D53" s="224"/>
      <c r="E53" s="225"/>
      <c r="F53" s="139">
        <f>SUM(F52)</f>
        <v>150000</v>
      </c>
      <c r="G53" s="139">
        <f>SUM(G52)</f>
        <v>150000</v>
      </c>
      <c r="H53" s="139">
        <f>SUM(H52)</f>
        <v>150000</v>
      </c>
      <c r="I53" s="140"/>
      <c r="J53" s="141"/>
      <c r="K53" s="139"/>
      <c r="L53" s="142"/>
    </row>
    <row r="54" spans="1:12" ht="54.75" customHeight="1">
      <c r="A54" s="51" t="s">
        <v>92</v>
      </c>
      <c r="B54" s="93">
        <v>801</v>
      </c>
      <c r="C54" s="93">
        <v>80102</v>
      </c>
      <c r="D54" s="93">
        <v>6050</v>
      </c>
      <c r="E54" s="89" t="s">
        <v>74</v>
      </c>
      <c r="F54" s="68">
        <v>150000</v>
      </c>
      <c r="G54" s="68">
        <v>150000</v>
      </c>
      <c r="H54" s="68">
        <v>150000</v>
      </c>
      <c r="I54" s="53"/>
      <c r="J54" s="69"/>
      <c r="K54" s="68"/>
      <c r="L54" s="90" t="s">
        <v>36</v>
      </c>
    </row>
    <row r="55" spans="1:12" ht="69.75" customHeight="1">
      <c r="A55" s="175" t="s">
        <v>93</v>
      </c>
      <c r="B55" s="46">
        <v>801</v>
      </c>
      <c r="C55" s="46">
        <v>80115</v>
      </c>
      <c r="D55" s="46">
        <v>6050</v>
      </c>
      <c r="E55" s="52" t="s">
        <v>76</v>
      </c>
      <c r="F55" s="47">
        <v>137155</v>
      </c>
      <c r="G55" s="47">
        <v>129160</v>
      </c>
      <c r="H55" s="47">
        <v>129160</v>
      </c>
      <c r="I55" s="101"/>
      <c r="J55" s="49"/>
      <c r="K55" s="47"/>
      <c r="L55" s="29" t="s">
        <v>36</v>
      </c>
    </row>
    <row r="56" spans="1:12" ht="44.25" customHeight="1">
      <c r="A56" s="175" t="s">
        <v>120</v>
      </c>
      <c r="B56" s="46">
        <v>801</v>
      </c>
      <c r="C56" s="46">
        <v>80120</v>
      </c>
      <c r="D56" s="46">
        <v>6050</v>
      </c>
      <c r="E56" s="52" t="s">
        <v>75</v>
      </c>
      <c r="F56" s="47">
        <v>30000</v>
      </c>
      <c r="G56" s="47">
        <v>30000</v>
      </c>
      <c r="H56" s="47">
        <v>30000</v>
      </c>
      <c r="I56" s="101"/>
      <c r="J56" s="49"/>
      <c r="K56" s="47"/>
      <c r="L56" s="29" t="s">
        <v>82</v>
      </c>
    </row>
    <row r="57" spans="1:12" ht="44.25" customHeight="1">
      <c r="A57" s="175" t="s">
        <v>121</v>
      </c>
      <c r="B57" s="46">
        <v>801</v>
      </c>
      <c r="C57" s="46">
        <v>80120</v>
      </c>
      <c r="D57" s="46">
        <v>6050</v>
      </c>
      <c r="E57" s="115" t="s">
        <v>81</v>
      </c>
      <c r="F57" s="47">
        <v>30000</v>
      </c>
      <c r="G57" s="47">
        <v>30000</v>
      </c>
      <c r="H57" s="47">
        <v>30000</v>
      </c>
      <c r="I57" s="101"/>
      <c r="J57" s="49"/>
      <c r="K57" s="47"/>
      <c r="L57" s="29" t="s">
        <v>82</v>
      </c>
    </row>
    <row r="58" spans="1:12" ht="69" customHeight="1">
      <c r="A58" s="175" t="s">
        <v>122</v>
      </c>
      <c r="B58" s="46">
        <v>801</v>
      </c>
      <c r="C58" s="46">
        <v>80134</v>
      </c>
      <c r="D58" s="46">
        <v>6050</v>
      </c>
      <c r="E58" s="52" t="s">
        <v>77</v>
      </c>
      <c r="F58" s="47">
        <v>339205</v>
      </c>
      <c r="G58" s="47">
        <v>329205</v>
      </c>
      <c r="H58" s="47">
        <v>329205</v>
      </c>
      <c r="I58" s="101"/>
      <c r="J58" s="49"/>
      <c r="K58" s="47"/>
      <c r="L58" s="29" t="s">
        <v>36</v>
      </c>
    </row>
    <row r="59" spans="1:12" ht="78.75" customHeight="1">
      <c r="A59" s="175" t="s">
        <v>123</v>
      </c>
      <c r="B59" s="46">
        <v>801</v>
      </c>
      <c r="C59" s="46">
        <v>80134</v>
      </c>
      <c r="D59" s="46">
        <v>6050</v>
      </c>
      <c r="E59" s="52" t="s">
        <v>78</v>
      </c>
      <c r="F59" s="47">
        <v>6824390</v>
      </c>
      <c r="G59" s="47">
        <v>150000</v>
      </c>
      <c r="H59" s="47">
        <v>150000</v>
      </c>
      <c r="I59" s="101"/>
      <c r="J59" s="49"/>
      <c r="K59" s="47"/>
      <c r="L59" s="102" t="s">
        <v>80</v>
      </c>
    </row>
    <row r="60" spans="1:12" ht="24.75" customHeight="1">
      <c r="A60" s="195" t="s">
        <v>45</v>
      </c>
      <c r="B60" s="196"/>
      <c r="C60" s="196"/>
      <c r="D60" s="196"/>
      <c r="E60" s="197"/>
      <c r="F60" s="23">
        <f>SUM(F54:F59)</f>
        <v>7510750</v>
      </c>
      <c r="G60" s="23">
        <f>SUM(G54:G59)</f>
        <v>818365</v>
      </c>
      <c r="H60" s="23">
        <f>SUM(H54:H59)</f>
        <v>818365</v>
      </c>
      <c r="I60" s="101"/>
      <c r="J60" s="105"/>
      <c r="K60" s="23"/>
      <c r="L60" s="136"/>
    </row>
    <row r="61" spans="1:12" ht="42" customHeight="1" thickBot="1">
      <c r="A61" s="72" t="s">
        <v>129</v>
      </c>
      <c r="B61" s="73">
        <v>801</v>
      </c>
      <c r="C61" s="73">
        <v>80134</v>
      </c>
      <c r="D61" s="73">
        <v>6060</v>
      </c>
      <c r="E61" s="96" t="s">
        <v>98</v>
      </c>
      <c r="F61" s="37">
        <v>67432</v>
      </c>
      <c r="G61" s="37">
        <v>67432</v>
      </c>
      <c r="H61" s="37">
        <v>67432</v>
      </c>
      <c r="I61" s="38"/>
      <c r="J61" s="39"/>
      <c r="K61" s="37"/>
      <c r="L61" s="50" t="s">
        <v>36</v>
      </c>
    </row>
    <row r="62" spans="1:12" ht="28.5" customHeight="1" thickBot="1">
      <c r="A62" s="241" t="s">
        <v>79</v>
      </c>
      <c r="B62" s="242"/>
      <c r="C62" s="242"/>
      <c r="D62" s="242"/>
      <c r="E62" s="243"/>
      <c r="F62" s="97">
        <f>SUM(F61)</f>
        <v>67432</v>
      </c>
      <c r="G62" s="97">
        <f>SUM(G61)</f>
        <v>67432</v>
      </c>
      <c r="H62" s="97">
        <f>SUM(H61)</f>
        <v>67432</v>
      </c>
      <c r="I62" s="98"/>
      <c r="J62" s="99"/>
      <c r="K62" s="97"/>
      <c r="L62" s="100"/>
    </row>
    <row r="63" spans="1:12" ht="26.25" customHeight="1" thickBot="1">
      <c r="A63" s="223" t="s">
        <v>44</v>
      </c>
      <c r="B63" s="224"/>
      <c r="C63" s="224"/>
      <c r="D63" s="224"/>
      <c r="E63" s="225"/>
      <c r="F63" s="24">
        <f>SUM(F60,F62)</f>
        <v>7578182</v>
      </c>
      <c r="G63" s="24">
        <f>SUM(G60,G62)</f>
        <v>885797</v>
      </c>
      <c r="H63" s="24">
        <f>SUM(H60,H62)</f>
        <v>885797</v>
      </c>
      <c r="I63" s="34"/>
      <c r="J63" s="25"/>
      <c r="K63" s="24"/>
      <c r="L63" s="35"/>
    </row>
    <row r="64" spans="1:12" ht="42.75" customHeight="1">
      <c r="A64" s="176" t="s">
        <v>132</v>
      </c>
      <c r="B64" s="103">
        <v>851</v>
      </c>
      <c r="C64" s="103">
        <v>85111</v>
      </c>
      <c r="D64" s="103">
        <v>6220</v>
      </c>
      <c r="E64" s="159" t="s">
        <v>126</v>
      </c>
      <c r="F64" s="110">
        <v>2207500</v>
      </c>
      <c r="G64" s="110">
        <v>75000</v>
      </c>
      <c r="H64" s="110">
        <v>75000</v>
      </c>
      <c r="I64" s="163"/>
      <c r="J64" s="112"/>
      <c r="K64" s="110"/>
      <c r="L64" s="160" t="s">
        <v>36</v>
      </c>
    </row>
    <row r="65" spans="1:12" ht="51.75" customHeight="1">
      <c r="A65" s="175" t="s">
        <v>134</v>
      </c>
      <c r="B65" s="46">
        <v>851</v>
      </c>
      <c r="C65" s="46">
        <v>85111</v>
      </c>
      <c r="D65" s="46">
        <v>6220</v>
      </c>
      <c r="E65" s="52" t="s">
        <v>143</v>
      </c>
      <c r="F65" s="148">
        <v>247167.5</v>
      </c>
      <c r="G65" s="148">
        <v>185000</v>
      </c>
      <c r="H65" s="148">
        <v>185000</v>
      </c>
      <c r="I65" s="65"/>
      <c r="J65" s="149"/>
      <c r="K65" s="148"/>
      <c r="L65" s="138" t="s">
        <v>36</v>
      </c>
    </row>
    <row r="66" spans="1:12" ht="50.25" customHeight="1">
      <c r="A66" s="175" t="s">
        <v>137</v>
      </c>
      <c r="B66" s="46">
        <v>851</v>
      </c>
      <c r="C66" s="46">
        <v>85111</v>
      </c>
      <c r="D66" s="46">
        <v>6220</v>
      </c>
      <c r="E66" s="52" t="s">
        <v>127</v>
      </c>
      <c r="F66" s="47">
        <v>4056151</v>
      </c>
      <c r="G66" s="47">
        <v>1394861</v>
      </c>
      <c r="H66" s="47">
        <v>334706</v>
      </c>
      <c r="I66" s="101"/>
      <c r="J66" s="150" t="s">
        <v>128</v>
      </c>
      <c r="K66" s="47"/>
      <c r="L66" s="29" t="s">
        <v>36</v>
      </c>
    </row>
    <row r="67" spans="1:12" ht="80.25" customHeight="1">
      <c r="A67" s="175" t="s">
        <v>138</v>
      </c>
      <c r="B67" s="46">
        <v>851</v>
      </c>
      <c r="C67" s="46">
        <v>85111</v>
      </c>
      <c r="D67" s="46">
        <v>6220</v>
      </c>
      <c r="E67" s="162" t="s">
        <v>148</v>
      </c>
      <c r="F67" s="47">
        <v>23858296.050000001</v>
      </c>
      <c r="G67" s="47">
        <v>244524</v>
      </c>
      <c r="H67" s="47">
        <v>244524</v>
      </c>
      <c r="I67" s="101"/>
      <c r="J67" s="150"/>
      <c r="K67" s="47"/>
      <c r="L67" s="29" t="s">
        <v>36</v>
      </c>
    </row>
    <row r="68" spans="1:12" ht="71.25" customHeight="1">
      <c r="A68" s="259" t="s">
        <v>139</v>
      </c>
      <c r="B68" s="260">
        <v>851</v>
      </c>
      <c r="C68" s="260">
        <v>85111</v>
      </c>
      <c r="D68" s="260">
        <v>6220</v>
      </c>
      <c r="E68" s="261" t="s">
        <v>130</v>
      </c>
      <c r="F68" s="256">
        <v>39903843.609999999</v>
      </c>
      <c r="G68" s="256">
        <v>38454661.109999999</v>
      </c>
      <c r="H68" s="256">
        <v>13527189</v>
      </c>
      <c r="I68" s="257"/>
      <c r="J68" s="174" t="s">
        <v>153</v>
      </c>
      <c r="K68" s="152"/>
      <c r="L68" s="258" t="s">
        <v>36</v>
      </c>
    </row>
    <row r="69" spans="1:12" ht="27.75" customHeight="1">
      <c r="A69" s="259"/>
      <c r="B69" s="260"/>
      <c r="C69" s="260"/>
      <c r="D69" s="260"/>
      <c r="E69" s="261"/>
      <c r="F69" s="256"/>
      <c r="G69" s="256"/>
      <c r="H69" s="256"/>
      <c r="I69" s="257"/>
      <c r="J69" s="151" t="s">
        <v>131</v>
      </c>
      <c r="K69" s="110"/>
      <c r="L69" s="258"/>
    </row>
    <row r="70" spans="1:12" ht="44.25" customHeight="1">
      <c r="A70" s="175" t="s">
        <v>140</v>
      </c>
      <c r="B70" s="46">
        <v>851</v>
      </c>
      <c r="C70" s="46">
        <v>85111</v>
      </c>
      <c r="D70" s="46">
        <v>6220</v>
      </c>
      <c r="E70" s="10" t="s">
        <v>133</v>
      </c>
      <c r="F70" s="47">
        <v>809218.68</v>
      </c>
      <c r="G70" s="47">
        <v>276000</v>
      </c>
      <c r="H70" s="47">
        <v>276000</v>
      </c>
      <c r="I70" s="101"/>
      <c r="J70" s="49"/>
      <c r="K70" s="47"/>
      <c r="L70" s="29" t="s">
        <v>36</v>
      </c>
    </row>
    <row r="71" spans="1:12" ht="60.75" customHeight="1">
      <c r="A71" s="175" t="s">
        <v>141</v>
      </c>
      <c r="B71" s="46">
        <v>851</v>
      </c>
      <c r="C71" s="46">
        <v>85111</v>
      </c>
      <c r="D71" s="46">
        <v>6220</v>
      </c>
      <c r="E71" s="10" t="s">
        <v>135</v>
      </c>
      <c r="F71" s="47">
        <v>1675739</v>
      </c>
      <c r="G71" s="47">
        <v>1675739</v>
      </c>
      <c r="H71" s="47">
        <v>1675739</v>
      </c>
      <c r="I71" s="101"/>
      <c r="J71" s="153"/>
      <c r="K71" s="47"/>
      <c r="L71" s="29" t="s">
        <v>36</v>
      </c>
    </row>
    <row r="72" spans="1:12" ht="60.75" customHeight="1" thickBot="1">
      <c r="A72" s="175" t="s">
        <v>145</v>
      </c>
      <c r="B72" s="46">
        <v>851</v>
      </c>
      <c r="C72" s="46">
        <v>85195</v>
      </c>
      <c r="D72" s="46">
        <v>6230</v>
      </c>
      <c r="E72" s="10" t="s">
        <v>144</v>
      </c>
      <c r="F72" s="47">
        <v>120000</v>
      </c>
      <c r="G72" s="47">
        <v>120000</v>
      </c>
      <c r="H72" s="47">
        <v>100000</v>
      </c>
      <c r="I72" s="101"/>
      <c r="J72" s="153" t="s">
        <v>154</v>
      </c>
      <c r="K72" s="47"/>
      <c r="L72" s="29" t="s">
        <v>36</v>
      </c>
    </row>
    <row r="73" spans="1:12" ht="26.25" customHeight="1" thickBot="1">
      <c r="A73" s="223" t="s">
        <v>136</v>
      </c>
      <c r="B73" s="224"/>
      <c r="C73" s="224"/>
      <c r="D73" s="224"/>
      <c r="E73" s="225"/>
      <c r="F73" s="139">
        <f>SUM(F64:F72)</f>
        <v>72877915.840000004</v>
      </c>
      <c r="G73" s="139">
        <f>SUM(G64:G72)</f>
        <v>42425785.109999999</v>
      </c>
      <c r="H73" s="139">
        <f>SUM(H64:H72)</f>
        <v>16418158</v>
      </c>
      <c r="I73" s="140"/>
      <c r="J73" s="139">
        <v>26007627.109999999</v>
      </c>
      <c r="K73" s="139"/>
      <c r="L73" s="142"/>
    </row>
    <row r="74" spans="1:12" ht="44.25" customHeight="1">
      <c r="A74" s="51" t="s">
        <v>146</v>
      </c>
      <c r="B74" s="93">
        <v>852</v>
      </c>
      <c r="C74" s="93">
        <v>85295</v>
      </c>
      <c r="D74" s="93">
        <v>6050</v>
      </c>
      <c r="E74" s="89" t="s">
        <v>95</v>
      </c>
      <c r="F74" s="68">
        <v>50000</v>
      </c>
      <c r="G74" s="68">
        <v>50000</v>
      </c>
      <c r="H74" s="68">
        <v>50000</v>
      </c>
      <c r="I74" s="53"/>
      <c r="J74" s="69"/>
      <c r="K74" s="68"/>
      <c r="L74" s="90" t="s">
        <v>36</v>
      </c>
    </row>
    <row r="75" spans="1:12" ht="26.25" customHeight="1">
      <c r="A75" s="195" t="s">
        <v>40</v>
      </c>
      <c r="B75" s="227"/>
      <c r="C75" s="227"/>
      <c r="D75" s="227"/>
      <c r="E75" s="228"/>
      <c r="F75" s="23">
        <f>SUM(F74)</f>
        <v>50000</v>
      </c>
      <c r="G75" s="23">
        <f>SUM(G74)</f>
        <v>50000</v>
      </c>
      <c r="H75" s="23">
        <f>SUM(H74)</f>
        <v>50000</v>
      </c>
      <c r="I75" s="101"/>
      <c r="J75" s="105"/>
      <c r="K75" s="23"/>
      <c r="L75" s="106"/>
    </row>
    <row r="76" spans="1:12" ht="61.5" customHeight="1">
      <c r="A76" s="176" t="s">
        <v>155</v>
      </c>
      <c r="B76" s="103">
        <v>852</v>
      </c>
      <c r="C76" s="103">
        <v>85202</v>
      </c>
      <c r="D76" s="103">
        <v>6060</v>
      </c>
      <c r="E76" s="108" t="s">
        <v>96</v>
      </c>
      <c r="F76" s="47">
        <v>61528</v>
      </c>
      <c r="G76" s="47">
        <v>61528</v>
      </c>
      <c r="H76" s="47">
        <v>61528</v>
      </c>
      <c r="I76" s="48"/>
      <c r="J76" s="49"/>
      <c r="K76" s="47"/>
      <c r="L76" s="29" t="s">
        <v>36</v>
      </c>
    </row>
    <row r="77" spans="1:12" ht="31.5" customHeight="1" thickBot="1">
      <c r="A77" s="240" t="s">
        <v>69</v>
      </c>
      <c r="B77" s="221"/>
      <c r="C77" s="221"/>
      <c r="D77" s="221"/>
      <c r="E77" s="222"/>
      <c r="F77" s="59">
        <f>SUM(F76)</f>
        <v>61528</v>
      </c>
      <c r="G77" s="59">
        <f>SUM(G76:G76)</f>
        <v>61528</v>
      </c>
      <c r="H77" s="59">
        <f>SUM(H76:H76)</f>
        <v>61528</v>
      </c>
      <c r="I77" s="60"/>
      <c r="J77" s="61"/>
      <c r="K77" s="59"/>
      <c r="L77" s="62"/>
    </row>
    <row r="78" spans="1:12" ht="21.75" customHeight="1" thickBot="1">
      <c r="A78" s="230" t="s">
        <v>41</v>
      </c>
      <c r="B78" s="231"/>
      <c r="C78" s="231"/>
      <c r="D78" s="231"/>
      <c r="E78" s="231"/>
      <c r="F78" s="24">
        <f>SUM(F75,F77)</f>
        <v>111528</v>
      </c>
      <c r="G78" s="24">
        <f>SUM(G75,G77)</f>
        <v>111528</v>
      </c>
      <c r="H78" s="24">
        <f>SUM(H75,H77)</f>
        <v>111528</v>
      </c>
      <c r="I78" s="34"/>
      <c r="J78" s="25"/>
      <c r="K78" s="24"/>
      <c r="L78" s="26"/>
    </row>
    <row r="79" spans="1:12" ht="69" customHeight="1">
      <c r="A79" s="51" t="s">
        <v>156</v>
      </c>
      <c r="B79" s="109">
        <v>853</v>
      </c>
      <c r="C79" s="109">
        <v>85333</v>
      </c>
      <c r="D79" s="109">
        <v>6050</v>
      </c>
      <c r="E79" s="89" t="s">
        <v>119</v>
      </c>
      <c r="F79" s="68">
        <v>36000</v>
      </c>
      <c r="G79" s="68">
        <v>36000</v>
      </c>
      <c r="H79" s="68">
        <v>36000</v>
      </c>
      <c r="I79" s="53"/>
      <c r="J79" s="69"/>
      <c r="K79" s="68"/>
      <c r="L79" s="90" t="s">
        <v>97</v>
      </c>
    </row>
    <row r="80" spans="1:12" ht="29.25" customHeight="1">
      <c r="A80" s="176" t="s">
        <v>157</v>
      </c>
      <c r="B80" s="103">
        <v>853</v>
      </c>
      <c r="C80" s="103">
        <v>85395</v>
      </c>
      <c r="D80" s="103">
        <v>6050</v>
      </c>
      <c r="E80" s="108" t="s">
        <v>70</v>
      </c>
      <c r="F80" s="110">
        <v>1275154</v>
      </c>
      <c r="G80" s="110">
        <v>1220953</v>
      </c>
      <c r="H80" s="110">
        <v>1220953</v>
      </c>
      <c r="I80" s="111"/>
      <c r="J80" s="112"/>
      <c r="K80" s="110"/>
      <c r="L80" s="107" t="s">
        <v>36</v>
      </c>
    </row>
    <row r="81" spans="1:12" ht="21.75" customHeight="1" thickBot="1">
      <c r="A81" s="220" t="s">
        <v>55</v>
      </c>
      <c r="B81" s="221"/>
      <c r="C81" s="221"/>
      <c r="D81" s="221"/>
      <c r="E81" s="222"/>
      <c r="F81" s="59">
        <f>SUM(F79,F80)</f>
        <v>1311154</v>
      </c>
      <c r="G81" s="59">
        <f>SUM(G79,G80)</f>
        <v>1256953</v>
      </c>
      <c r="H81" s="59">
        <f>SUM(H79,H80)</f>
        <v>1256953</v>
      </c>
      <c r="I81" s="60"/>
      <c r="J81" s="61"/>
      <c r="K81" s="59"/>
      <c r="L81" s="75"/>
    </row>
    <row r="82" spans="1:12" ht="21.75" customHeight="1" thickBot="1">
      <c r="A82" s="223" t="s">
        <v>56</v>
      </c>
      <c r="B82" s="224"/>
      <c r="C82" s="224"/>
      <c r="D82" s="224"/>
      <c r="E82" s="225"/>
      <c r="F82" s="24">
        <f t="shared" ref="F82:H82" si="0">SUM(F81)</f>
        <v>1311154</v>
      </c>
      <c r="G82" s="24">
        <f t="shared" si="0"/>
        <v>1256953</v>
      </c>
      <c r="H82" s="24">
        <f t="shared" si="0"/>
        <v>1256953</v>
      </c>
      <c r="I82" s="34"/>
      <c r="J82" s="25"/>
      <c r="K82" s="24"/>
      <c r="L82" s="26"/>
    </row>
    <row r="83" spans="1:12" ht="48" customHeight="1" thickBot="1">
      <c r="A83" s="250" t="s">
        <v>158</v>
      </c>
      <c r="B83" s="252">
        <v>926</v>
      </c>
      <c r="C83" s="252">
        <v>92695</v>
      </c>
      <c r="D83" s="252">
        <v>6050</v>
      </c>
      <c r="E83" s="254" t="s">
        <v>71</v>
      </c>
      <c r="F83" s="246">
        <v>5266909</v>
      </c>
      <c r="G83" s="246">
        <v>4260250</v>
      </c>
      <c r="H83" s="246">
        <v>2686950</v>
      </c>
      <c r="I83" s="232"/>
      <c r="J83" s="94" t="s">
        <v>72</v>
      </c>
      <c r="K83" s="246"/>
      <c r="L83" s="248" t="s">
        <v>36</v>
      </c>
    </row>
    <row r="84" spans="1:12" ht="1.5" hidden="1" customHeight="1">
      <c r="A84" s="251"/>
      <c r="B84" s="253"/>
      <c r="C84" s="253"/>
      <c r="D84" s="253"/>
      <c r="E84" s="255"/>
      <c r="F84" s="247"/>
      <c r="G84" s="247"/>
      <c r="H84" s="247"/>
      <c r="I84" s="233"/>
      <c r="J84" s="74"/>
      <c r="K84" s="247"/>
      <c r="L84" s="249"/>
    </row>
    <row r="85" spans="1:12" ht="21.75" customHeight="1">
      <c r="A85" s="226" t="s">
        <v>58</v>
      </c>
      <c r="B85" s="227"/>
      <c r="C85" s="227"/>
      <c r="D85" s="227"/>
      <c r="E85" s="228"/>
      <c r="F85" s="47">
        <f>SUM(F83)</f>
        <v>5266909</v>
      </c>
      <c r="G85" s="47">
        <f>SUM(G83)</f>
        <v>4260250</v>
      </c>
      <c r="H85" s="47">
        <f>SUM(H83)</f>
        <v>2686950</v>
      </c>
      <c r="I85" s="48"/>
      <c r="J85" s="71">
        <v>1573300</v>
      </c>
      <c r="K85" s="47"/>
      <c r="L85" s="70"/>
    </row>
    <row r="86" spans="1:12" ht="21.75" customHeight="1" thickBot="1">
      <c r="A86" s="234" t="s">
        <v>59</v>
      </c>
      <c r="B86" s="235"/>
      <c r="C86" s="235"/>
      <c r="D86" s="235"/>
      <c r="E86" s="236"/>
      <c r="F86" s="37">
        <f>SUM(F85)</f>
        <v>5266909</v>
      </c>
      <c r="G86" s="37">
        <f>SUM(G85)</f>
        <v>4260250</v>
      </c>
      <c r="H86" s="37">
        <f>SUM(H85)</f>
        <v>2686950</v>
      </c>
      <c r="I86" s="38"/>
      <c r="J86" s="38">
        <v>1573300</v>
      </c>
      <c r="K86" s="37"/>
      <c r="L86" s="67"/>
    </row>
    <row r="87" spans="1:12" ht="21.75" customHeight="1" thickBot="1">
      <c r="A87" s="230" t="s">
        <v>32</v>
      </c>
      <c r="B87" s="231"/>
      <c r="C87" s="231"/>
      <c r="D87" s="231"/>
      <c r="E87" s="231"/>
      <c r="F87" s="11">
        <f>SUM(F41,F43,F51,F53,F63,F73,F78,F82,F86)</f>
        <v>179855201.49000001</v>
      </c>
      <c r="G87" s="11">
        <f>SUM(G41,G43,G51,G53,G63,G73,G78,G82,G86)</f>
        <v>73948454.489999995</v>
      </c>
      <c r="H87" s="11">
        <f>SUM(H41,H43,H51,H53,H63,H73,H78,H81,H86)</f>
        <v>40845519.379999995</v>
      </c>
      <c r="I87" s="11"/>
      <c r="J87" s="63">
        <f>SUM(J41,J43,J51,J53,J63,J73,J78,J82,J86)</f>
        <v>33102935.109999999</v>
      </c>
      <c r="K87" s="11"/>
      <c r="L87" s="32"/>
    </row>
    <row r="88" spans="1:12" ht="11.25" customHeight="1">
      <c r="A88" s="19"/>
      <c r="B88" s="19"/>
      <c r="C88" s="19"/>
      <c r="D88" s="19"/>
      <c r="E88" s="15"/>
      <c r="F88" s="20"/>
      <c r="G88" s="20"/>
      <c r="H88" s="20"/>
      <c r="I88" s="20"/>
      <c r="J88" s="22"/>
      <c r="K88" s="20"/>
      <c r="L88" s="19"/>
    </row>
    <row r="89" spans="1:12" ht="4.5" customHeight="1">
      <c r="A89" s="229"/>
      <c r="B89" s="229"/>
      <c r="C89" s="229"/>
      <c r="D89" s="229"/>
      <c r="E89" s="229"/>
      <c r="F89" s="229"/>
      <c r="G89" s="229"/>
      <c r="H89" s="229"/>
      <c r="I89" s="229"/>
      <c r="J89" s="229"/>
      <c r="K89" s="36"/>
      <c r="L89" s="36"/>
    </row>
    <row r="90" spans="1:12" ht="5.25" customHeight="1">
      <c r="A90" s="19"/>
      <c r="B90" s="19"/>
      <c r="C90" s="19"/>
      <c r="D90" s="19"/>
      <c r="E90" s="15"/>
      <c r="F90" s="20"/>
      <c r="G90" s="20"/>
      <c r="H90" s="20"/>
      <c r="I90" s="21"/>
      <c r="J90" s="22"/>
      <c r="K90" s="20"/>
      <c r="L90" s="19"/>
    </row>
    <row r="91" spans="1:12" hidden="1"/>
    <row r="92" spans="1:12" ht="19.5" customHeight="1">
      <c r="A92" s="1" t="s">
        <v>15</v>
      </c>
    </row>
    <row r="93" spans="1:12">
      <c r="A93" s="1" t="s">
        <v>109</v>
      </c>
    </row>
    <row r="94" spans="1:12">
      <c r="A94" s="1" t="s">
        <v>14</v>
      </c>
    </row>
    <row r="95" spans="1:12">
      <c r="A95" s="219" t="s">
        <v>108</v>
      </c>
      <c r="B95" s="219"/>
      <c r="C95" s="219"/>
      <c r="D95" s="219"/>
      <c r="E95" s="219"/>
      <c r="F95" s="219"/>
      <c r="G95" s="219"/>
    </row>
    <row r="96" spans="1:12">
      <c r="A96" s="219" t="s">
        <v>60</v>
      </c>
      <c r="B96" s="219"/>
      <c r="C96" s="219"/>
      <c r="D96" s="219"/>
      <c r="E96" s="219"/>
      <c r="F96" s="219"/>
      <c r="G96" s="219"/>
    </row>
    <row r="97" spans="1:7">
      <c r="A97" s="116" t="s">
        <v>110</v>
      </c>
      <c r="B97" s="116"/>
      <c r="C97" s="116"/>
      <c r="D97" s="116"/>
      <c r="E97" s="116"/>
      <c r="F97" s="116"/>
      <c r="G97" s="116"/>
    </row>
    <row r="98" spans="1:7">
      <c r="A98" s="1" t="s">
        <v>111</v>
      </c>
    </row>
    <row r="99" spans="1:7" ht="9.75" customHeight="1"/>
    <row r="100" spans="1:7">
      <c r="A100" s="8" t="s">
        <v>25</v>
      </c>
    </row>
  </sheetData>
  <mergeCells count="126">
    <mergeCell ref="A73:E73"/>
    <mergeCell ref="A43:E43"/>
    <mergeCell ref="H68:H69"/>
    <mergeCell ref="I68:I69"/>
    <mergeCell ref="L68:L69"/>
    <mergeCell ref="A53:E53"/>
    <mergeCell ref="A68:A69"/>
    <mergeCell ref="B68:B69"/>
    <mergeCell ref="C68:C69"/>
    <mergeCell ref="D68:D69"/>
    <mergeCell ref="E68:E69"/>
    <mergeCell ref="F68:F69"/>
    <mergeCell ref="G68:G69"/>
    <mergeCell ref="K83:K84"/>
    <mergeCell ref="L83:L84"/>
    <mergeCell ref="A83:A84"/>
    <mergeCell ref="B83:B84"/>
    <mergeCell ref="C83:C84"/>
    <mergeCell ref="D83:D84"/>
    <mergeCell ref="E83:E84"/>
    <mergeCell ref="F83:F84"/>
    <mergeCell ref="G83:G84"/>
    <mergeCell ref="H83:H84"/>
    <mergeCell ref="A78:E78"/>
    <mergeCell ref="H4:K4"/>
    <mergeCell ref="A60:E60"/>
    <mergeCell ref="F3:F7"/>
    <mergeCell ref="H5:H7"/>
    <mergeCell ref="A41:E41"/>
    <mergeCell ref="A77:E77"/>
    <mergeCell ref="A51:E51"/>
    <mergeCell ref="A63:E63"/>
    <mergeCell ref="A75:E75"/>
    <mergeCell ref="I11:I12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K14:K15"/>
    <mergeCell ref="A62:E62"/>
    <mergeCell ref="K11:K12"/>
    <mergeCell ref="A50:E50"/>
    <mergeCell ref="A95:G95"/>
    <mergeCell ref="A96:G96"/>
    <mergeCell ref="A81:E81"/>
    <mergeCell ref="A82:E82"/>
    <mergeCell ref="A85:E85"/>
    <mergeCell ref="A89:J89"/>
    <mergeCell ref="A87:E87"/>
    <mergeCell ref="I83:I84"/>
    <mergeCell ref="A86:E86"/>
    <mergeCell ref="A1:L1"/>
    <mergeCell ref="A3:A7"/>
    <mergeCell ref="B3:B7"/>
    <mergeCell ref="C3:C7"/>
    <mergeCell ref="E3:E7"/>
    <mergeCell ref="L3:L7"/>
    <mergeCell ref="K5:K7"/>
    <mergeCell ref="I5:I7"/>
    <mergeCell ref="G4:G7"/>
    <mergeCell ref="J5:J7"/>
    <mergeCell ref="D3:D7"/>
    <mergeCell ref="G3:K3"/>
    <mergeCell ref="L14:L15"/>
    <mergeCell ref="F46:F47"/>
    <mergeCell ref="G46:G47"/>
    <mergeCell ref="H46:H47"/>
    <mergeCell ref="L46:L47"/>
    <mergeCell ref="F36:F37"/>
    <mergeCell ref="G36:G37"/>
    <mergeCell ref="H36:H37"/>
    <mergeCell ref="L36:L37"/>
    <mergeCell ref="F20:F21"/>
    <mergeCell ref="G20:G21"/>
    <mergeCell ref="H20:H21"/>
    <mergeCell ref="L20:L21"/>
    <mergeCell ref="E30:E31"/>
    <mergeCell ref="A36:A37"/>
    <mergeCell ref="B36:B37"/>
    <mergeCell ref="C36:C37"/>
    <mergeCell ref="D36:D37"/>
    <mergeCell ref="E36:E37"/>
    <mergeCell ref="A46:A47"/>
    <mergeCell ref="B46:B47"/>
    <mergeCell ref="C46:C47"/>
    <mergeCell ref="D46:D47"/>
    <mergeCell ref="E46:E47"/>
    <mergeCell ref="F11:F13"/>
    <mergeCell ref="G11:G13"/>
    <mergeCell ref="H11:H13"/>
    <mergeCell ref="L11:L13"/>
    <mergeCell ref="A48:E48"/>
    <mergeCell ref="A40:E40"/>
    <mergeCell ref="F30:F31"/>
    <mergeCell ref="G30:G31"/>
    <mergeCell ref="H30:H31"/>
    <mergeCell ref="L30:L31"/>
    <mergeCell ref="A22:A23"/>
    <mergeCell ref="B22:B23"/>
    <mergeCell ref="C22:C23"/>
    <mergeCell ref="D22:D23"/>
    <mergeCell ref="E22:E23"/>
    <mergeCell ref="F22:F23"/>
    <mergeCell ref="G22:G23"/>
    <mergeCell ref="H22:H23"/>
    <mergeCell ref="I22:I23"/>
    <mergeCell ref="L22:L23"/>
    <mergeCell ref="A30:A31"/>
    <mergeCell ref="B30:B31"/>
    <mergeCell ref="C30:C31"/>
    <mergeCell ref="D30:D31"/>
    <mergeCell ref="A20:A21"/>
    <mergeCell ref="B20:B21"/>
    <mergeCell ref="C20:C21"/>
    <mergeCell ref="D20:D21"/>
    <mergeCell ref="E20:E21"/>
    <mergeCell ref="A11:A13"/>
    <mergeCell ref="B11:B13"/>
    <mergeCell ref="C11:C13"/>
    <mergeCell ref="D11:D13"/>
    <mergeCell ref="E11:E13"/>
  </mergeCells>
  <phoneticPr fontId="9" type="noConversion"/>
  <printOptions horizontalCentered="1"/>
  <pageMargins left="0.51181102362204722" right="0.39370078740157483" top="1.1811023622047245" bottom="0.78740157480314965" header="0.51181102362204722" footer="0.51181102362204722"/>
  <pageSetup paperSize="9" scale="75" firstPageNumber="60" fitToHeight="4" orientation="landscape" useFirstPageNumber="1" r:id="rId1"/>
  <headerFooter alignWithMargins="0">
    <oddHeader xml:space="preserve">&amp;RZałącznik nr 4
do UCHWAŁY  Nr 
RADY POWIATU W RADOMIU
z dnia
Zmiany do Tabeli Nr 4 do UCHWAŁY BUDŻETOWEJ NR 401/XXXVIII/2021 z dnia 29 grudnia 2021 r.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Nr 4</vt:lpstr>
      <vt:lpstr>'Tabela Nr 4'!Tytuły_wydruku</vt:lpstr>
    </vt:vector>
  </TitlesOfParts>
  <Company>RIO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2022-02-15T14:53:17Z</cp:lastPrinted>
  <dcterms:created xsi:type="dcterms:W3CDTF">1998-12-09T13:02:10Z</dcterms:created>
  <dcterms:modified xsi:type="dcterms:W3CDTF">2022-02-15T14:54:10Z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