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mmastalarek\Desktop\"/>
    </mc:Choice>
  </mc:AlternateContent>
  <bookViews>
    <workbookView xWindow="-15" yWindow="-15" windowWidth="12120" windowHeight="6525"/>
  </bookViews>
  <sheets>
    <sheet name="Tabela Nr 4" sheetId="27" r:id="rId1"/>
  </sheets>
  <definedNames>
    <definedName name="_xlnm.Print_Titles" localSheetId="0">'Tabela Nr 4'!$3:$8</definedName>
  </definedNames>
  <calcPr calcId="152511"/>
</workbook>
</file>

<file path=xl/calcChain.xml><?xml version="1.0" encoding="utf-8"?>
<calcChain xmlns="http://schemas.openxmlformats.org/spreadsheetml/2006/main">
  <c r="J100" i="27" l="1"/>
  <c r="H100" i="27"/>
  <c r="G100" i="27"/>
  <c r="F100" i="27"/>
  <c r="H89" i="27"/>
  <c r="G89" i="27"/>
  <c r="F89" i="27"/>
  <c r="H88" i="27"/>
  <c r="G88" i="27"/>
  <c r="F88" i="27"/>
  <c r="H31" i="27" l="1"/>
  <c r="F31" i="27"/>
  <c r="H36" i="27" l="1"/>
  <c r="G36" i="27"/>
  <c r="F36" i="27"/>
  <c r="H91" i="27" l="1"/>
  <c r="G91" i="27"/>
  <c r="F91" i="27"/>
  <c r="H65" i="27" l="1"/>
  <c r="H60" i="27"/>
  <c r="J66" i="27" l="1"/>
  <c r="F65" i="27" l="1"/>
  <c r="F60" i="27"/>
  <c r="G65" i="27"/>
  <c r="G60" i="27"/>
  <c r="J50" i="27" l="1"/>
  <c r="H49" i="27"/>
  <c r="H50" i="27" s="1"/>
  <c r="G49" i="27"/>
  <c r="G50" i="27" s="1"/>
  <c r="F49" i="27"/>
  <c r="F50" i="27" s="1"/>
  <c r="H94" i="27"/>
  <c r="H95" i="27" s="1"/>
  <c r="G94" i="27"/>
  <c r="G95" i="27" s="1"/>
  <c r="F94" i="27"/>
  <c r="F95" i="27" s="1"/>
  <c r="H52" i="27" l="1"/>
  <c r="G52" i="27"/>
  <c r="F52" i="27"/>
  <c r="H46" i="27" l="1"/>
  <c r="G46" i="27"/>
  <c r="F46" i="27"/>
  <c r="H86" i="27" l="1"/>
  <c r="F86" i="27"/>
  <c r="G86" i="27" l="1"/>
  <c r="H44" i="27"/>
  <c r="H47" i="27" s="1"/>
  <c r="F44" i="27"/>
  <c r="F47" i="27" s="1"/>
  <c r="G43" i="27"/>
  <c r="G21" i="27"/>
  <c r="G19" i="27"/>
  <c r="G18" i="27"/>
  <c r="G17" i="27"/>
  <c r="G14" i="27"/>
  <c r="G11" i="27"/>
  <c r="G10" i="27"/>
  <c r="G31" i="27" l="1"/>
  <c r="G44" i="27"/>
  <c r="G47" i="27" s="1"/>
  <c r="F66" i="27" l="1"/>
  <c r="F32" i="27"/>
  <c r="G32" i="27"/>
  <c r="H32" i="27"/>
  <c r="H98" i="27"/>
  <c r="H99" i="27" s="1"/>
  <c r="G98" i="27"/>
  <c r="G99" i="27" s="1"/>
  <c r="F98" i="27"/>
  <c r="F99" i="27" s="1"/>
  <c r="H66" i="27" l="1"/>
  <c r="G66" i="27"/>
</calcChain>
</file>

<file path=xl/sharedStrings.xml><?xml version="1.0" encoding="utf-8"?>
<sst xmlns="http://schemas.openxmlformats.org/spreadsheetml/2006/main" count="274" uniqueCount="210">
  <si>
    <t>9.</t>
  </si>
  <si>
    <t>10.</t>
  </si>
  <si>
    <t>12.</t>
  </si>
  <si>
    <t>4.</t>
  </si>
  <si>
    <t>Dział</t>
  </si>
  <si>
    <t>1.</t>
  </si>
  <si>
    <t>2.</t>
  </si>
  <si>
    <t>3.</t>
  </si>
  <si>
    <t>5.</t>
  </si>
  <si>
    <t>6.</t>
  </si>
  <si>
    <t>Rozdz.</t>
  </si>
  <si>
    <t>w złotych</t>
  </si>
  <si>
    <t>Lp.</t>
  </si>
  <si>
    <t>B. Środki i dotacje otrzymane od innych jst oraz innych jednostek zaliczanych do sektora finansów publicznych</t>
  </si>
  <si>
    <t>* Wybrać odpowiednie oznaczenie źródła finansowania:</t>
  </si>
  <si>
    <t>Planowane wydatki</t>
  </si>
  <si>
    <t>kredyty
i pożyczki</t>
  </si>
  <si>
    <t>środki wymienione
w art. 5 ust. 1 pkt 2 i 3 u.f.p.</t>
  </si>
  <si>
    <t>Łączne koszty finansowe</t>
  </si>
  <si>
    <t>§**</t>
  </si>
  <si>
    <t>dochody własne jst</t>
  </si>
  <si>
    <t>Nazwa zadania inwestycyjnego</t>
  </si>
  <si>
    <t>środki pochodzące
z innych  źródeł*</t>
  </si>
  <si>
    <t>z tego źródła finansowania</t>
  </si>
  <si>
    <t>(** kol. 4 do wykorzystania fakultatywnego)</t>
  </si>
  <si>
    <t>7.</t>
  </si>
  <si>
    <t>8.</t>
  </si>
  <si>
    <t>PZDP</t>
  </si>
  <si>
    <t>Ogółem wydatki inwestycyjne dz. 600</t>
  </si>
  <si>
    <t>Ogółem dz. 600</t>
  </si>
  <si>
    <t>Ogółem dz. 750</t>
  </si>
  <si>
    <t>Ogółem wydatki i zakupy inwestycyjne</t>
  </si>
  <si>
    <t>13.</t>
  </si>
  <si>
    <t>17.</t>
  </si>
  <si>
    <t>18.</t>
  </si>
  <si>
    <t>Starostwo Powiatowe</t>
  </si>
  <si>
    <t>14.</t>
  </si>
  <si>
    <t>15.</t>
  </si>
  <si>
    <t>16.</t>
  </si>
  <si>
    <t>19.</t>
  </si>
  <si>
    <t>22.</t>
  </si>
  <si>
    <t>Ogółem dz. 801</t>
  </si>
  <si>
    <t>Ogółem wydatki inwestycyjne dz. 801</t>
  </si>
  <si>
    <t>A. Dotacje i środki z budżetu państwa (np. od wojewody)</t>
  </si>
  <si>
    <t>24.</t>
  </si>
  <si>
    <t>D. Środki Rządowego Funduszu Inwestycji Lokalnych</t>
  </si>
  <si>
    <t>Ogółem wydatki inwestycyjne dz. 750</t>
  </si>
  <si>
    <t>Ogółem wydatki na zakupy inwestycyjne dz. 801</t>
  </si>
  <si>
    <t>20.</t>
  </si>
  <si>
    <t>21.</t>
  </si>
  <si>
    <t>23.</t>
  </si>
  <si>
    <t>27.</t>
  </si>
  <si>
    <t>32.</t>
  </si>
  <si>
    <t>Jednostka organizacyjna realizująca zadanie lub koordynująca wykonanie zadania</t>
  </si>
  <si>
    <t xml:space="preserve">
     </t>
  </si>
  <si>
    <t>Zadania inwestycyjne w 2023 r.</t>
  </si>
  <si>
    <t>F. Inne źródła</t>
  </si>
  <si>
    <t>E. Środki Rządowego Funduszu Polski Ład</t>
  </si>
  <si>
    <r>
      <t xml:space="preserve">rok budżetowy 2023 </t>
    </r>
    <r>
      <rPr>
        <b/>
        <sz val="10"/>
        <rFont val="Arial CE"/>
        <charset val="238"/>
      </rPr>
      <t>(8+9+10+11)</t>
    </r>
  </si>
  <si>
    <t>Odszkodowania za grunty zajęte pod rozbudowę dróg powiatowych</t>
  </si>
  <si>
    <t>Modernizacja i adaptacja pomieszczeń w budynku Starostwa Powiatowego w Radomiu</t>
  </si>
  <si>
    <t>Zaprojektowanie i wykonanie weksyliów, medalu oraz pieczęci ozdobnych Powiatu Radomskiego</t>
  </si>
  <si>
    <t>Modernizacja łazienek w budynku Starostwa Powiatowego w Radomiu przy ul. Granicznej 24</t>
  </si>
  <si>
    <t>Modernizacja i adaptacja pomieszczeń w budynku Starostwa Powiatowego przy ul. Granicznej 24</t>
  </si>
  <si>
    <t>Modernizacja elewacji budynku Starostwa Powiatowego w Radomiu wraz z zagospodarowaniem terenu i przebudową schodów</t>
  </si>
  <si>
    <t>Modernizacja budynków Samodzielnego Publicznego Zespołu Zakładów Opieki Zdrowotnej w Pionkach im. Lecha i Marii Kaczyńskich - Pary Prezydenckiej</t>
  </si>
  <si>
    <t>Wykonanie przyłącza gazowego wraz z dokumentacją w SPZZOZ w Pionkach</t>
  </si>
  <si>
    <t>Budowa kotłowni własnej zasilanej gazem ziemnym dla kompleksu budynków Szpitala wraz z dokumentacją i pierwszym wyposażeniem w SPZZOZ w Pionkach</t>
  </si>
  <si>
    <t>Przebudowa pomieszczeń istniejącego oddziału pediatrii pierwsze piętro budynek B wraz z dobudową szybu windowego Szpitala w Iłży</t>
  </si>
  <si>
    <t>Modernizacja kotłowni Szpitala przy ul. Danuty Siedzikówny "Inki" 4 w Iłży</t>
  </si>
  <si>
    <t>6050/6370</t>
  </si>
  <si>
    <t>Budowa Hospicjum stacjonarnego - GOŚCINIEC KRÓLOWEJ APOSTOŁÓW</t>
  </si>
  <si>
    <t>Ogółem dz. 851</t>
  </si>
  <si>
    <t>Przygotowanie dokumentacji projektowej w celu przebudowy budynku Powiatowego Instytutu Kultury</t>
  </si>
  <si>
    <t>Ogółem wydatki inwestycyjne dz. 921</t>
  </si>
  <si>
    <t>Ogółem dz. 921</t>
  </si>
  <si>
    <t>Projekt ASI - Regionalne partnerstwo samorządów Mazowsza dla aktywizacji społeczeństwa informacyjnego w zakresie e-administracji i geoinformacji</t>
  </si>
  <si>
    <t xml:space="preserve">Ogółem dz. 710 </t>
  </si>
  <si>
    <t>Budowa amfiteatru, miniobserwatorium oraz łącznika między szkołą a internatem na terenie Zespołu Szkół i Placówek w Chwałowicach</t>
  </si>
  <si>
    <t>Kompleksowa modernizacja głównego budynku Zespołu Szkół im. J. Śniadeckiego w Pionkach, z dostosowaniem do potrzeb osób niepełnosprawnych</t>
  </si>
  <si>
    <t>Zakup autobusu do przewozu uczniów niepełnosprawnych Zespołu Szkół im. J. Śniadeckiego w Pionkach</t>
  </si>
  <si>
    <t>Zakup samochodu osobowego typu "mikrobus" do przewozu dzieci i młodzieży z niepełnosprawnościami</t>
  </si>
  <si>
    <t>25.</t>
  </si>
  <si>
    <t>26.</t>
  </si>
  <si>
    <t>28.</t>
  </si>
  <si>
    <t>29.</t>
  </si>
  <si>
    <t>30.</t>
  </si>
  <si>
    <t>31.</t>
  </si>
  <si>
    <t>33.</t>
  </si>
  <si>
    <t>36.</t>
  </si>
  <si>
    <t>34.</t>
  </si>
  <si>
    <t>35.</t>
  </si>
  <si>
    <t>37.</t>
  </si>
  <si>
    <t>38.</t>
  </si>
  <si>
    <t>39.</t>
  </si>
  <si>
    <t>Przebudowa drogi powiatowej nr 3508W Radom-Dąbrówka Podłężna polegająca na budowie chodnika w m. Dąbrówka Nagórna  - gmina Zakrzew</t>
  </si>
  <si>
    <t>Przebudowa drogi powiatowej nr 3529W Kiedrzyn-Małęczyn - do drogi krajowej nr 9 - gmina Skaryszew</t>
  </si>
  <si>
    <t>Rozbudowa drogi powiatowej nr 3523W Jedlnia-Sokoły-Pionki, ulica Radomska i Aleja Jana Pawła II - miasto Pionki</t>
  </si>
  <si>
    <t>Rozbudowa drogi powiatowej nr 3539W Radom-Gębarzów-Polany - gmina Kowala, Skaryszew, Wierzbica</t>
  </si>
  <si>
    <t>Rozbudowa drogi powiatowej nr 3540W Parznice-Skaryszew - gmina Skaryszew</t>
  </si>
  <si>
    <t>Rozbudowa drogi powiatowej nr 3556W Wierzbica-Zbijów-gr. województwa - gmina Wierzbica</t>
  </si>
  <si>
    <t>Rozbudowa drogi powiatowej nr 3564W Radom-Augustów-Kowala-Parznice - gmina Kowala</t>
  </si>
  <si>
    <t>Rozbudowa drogi powiatowej nr 3565W Wolanów-Kończyce - gmina Wolanów</t>
  </si>
  <si>
    <t>Rozbudowa drogi powiatowej nr 3570W Zakrzew-Wolanów-Augustów - gmina Wolanów, Zakrzew</t>
  </si>
  <si>
    <t>Rozbudowa drogi powiatowej nr 4010W Orońsko-Dąbrówka Zabłotnia-Ruda Mała - gmina Kowala</t>
  </si>
  <si>
    <t>Rozbudowa drogi powiatowej nr 3518W Wola Goryńska-Stare Mąkosy-Jedlnia z rozbiórką istniejącego mostu i budową nowego obiektu mostowego na rzece Radomce w m. Mąkosy Stare - gmina Jastrzębia, Pionki</t>
  </si>
  <si>
    <t>Budowa obiektu mostowego na rzece Iłżance wraz z budową drogi powiatowej nr 3554W gr. woj.-Seredzice-Iłża - gmina Iłża</t>
  </si>
  <si>
    <t>Przebudowa drogi powiatowej nr 3505W Jaszowice-Wacławów-Sławno - gmina Zakrzew</t>
  </si>
  <si>
    <t>Przebudowa drogi powiatowej nr 3553W gr. woj.-Jasieniec Iłżecki Górny-Pastwiska polegająca na budowie chodnika w m. Jasieniec Iłżecki Nowy - gmina Iłża</t>
  </si>
  <si>
    <t>Poprawa stanu infrastruktury Samodzielnego Publicznego Zespołu Zakładów Opieki Zdrowotnej w Pionkach poprzez rozbudowę infrastruktury, rewitalizację istniejącego budynku w jednej lokalizacji wraz z dokumentacją oraz zakup pierwszego wyposażenia - etap I</t>
  </si>
  <si>
    <t>Poprawa stanu infrastruktury Samodzielnego Publicznego Zespołu Zakładów Opieki Zdrowotnej w Pionkach poprzez rozbudowę infrastruktury, rewitalizację istniejącego budynku w jednej lokalizacji wraz z dokumentacją, nadzorem inwestorskim oraz zakup pierwszego wyposażenia - etap II</t>
  </si>
  <si>
    <t>Rozbudowa drogi powiatowej nr 3554W gr. woj. Seredzice-Iłża - gmina Iłża</t>
  </si>
  <si>
    <t>Zakup plotera</t>
  </si>
  <si>
    <t>CKZiU w Pionkach</t>
  </si>
  <si>
    <t>Dostawa regałów archiwalnych do budynku Filii PUP w Pionkach dla potrzeb Wydziału Komunikacji Starostwa Powiatowego w Radomiu</t>
  </si>
  <si>
    <t>Powiatowy Urząd Pracy w Radomiu</t>
  </si>
  <si>
    <t>Ogółem wydatki na zakupy inwestycyjne dz. 853</t>
  </si>
  <si>
    <t>Ogółem dz. 853</t>
  </si>
  <si>
    <t>40.</t>
  </si>
  <si>
    <t>41.</t>
  </si>
  <si>
    <t>42.</t>
  </si>
  <si>
    <t>Zakup zintegrowanego systemu zarządzania informacją w Starostwie Powiatowym w Radomiu</t>
  </si>
  <si>
    <t>Ogółem wydatki na zakupy inwestycyjne dz. 750</t>
  </si>
  <si>
    <t>44.</t>
  </si>
  <si>
    <t>Wykonanie projektu przebudowy i modernizacji Apteki szpitalnej przy SPZZOZ-Szpital w Iłży</t>
  </si>
  <si>
    <t>Zakup aparatu tomografii komputerowej OCT dla Poradni Okulistycznej w SPZZOZ-Szpital w Iłży</t>
  </si>
  <si>
    <t>Zakup sprzętu medycznego dla: Poradni Alergologicznej, Poradni Dermatologicznej, Poradni Gruźlicy i Chorób Płuc w SPZZOZ-Szpital w Iłży</t>
  </si>
  <si>
    <t>Ogółem dz. 754</t>
  </si>
  <si>
    <t>45.</t>
  </si>
  <si>
    <t>46.</t>
  </si>
  <si>
    <t>47.</t>
  </si>
  <si>
    <t>6050/6220/6370</t>
  </si>
  <si>
    <t>Budowa drogi powiatowej nr 3561W Mniszek-Omięcin-Szydłowiec - gmina Wolanów</t>
  </si>
  <si>
    <t>Dostawa i montaż instalacji fotowoltaicznej dla dwóch budynków Powiatowego Urzędu Pracy zlokalizowanych w Radomiu i Pionkach</t>
  </si>
  <si>
    <t>48.</t>
  </si>
  <si>
    <t>Utworzenie wirtualnej strzelnicy w Zespole Szkół Ponadpodstawowych w Iłży</t>
  </si>
  <si>
    <t>Ogółem wydatki inwestycyjne dz. 752</t>
  </si>
  <si>
    <t>Ogółem dz. 752</t>
  </si>
  <si>
    <t>49.</t>
  </si>
  <si>
    <t>Zakup sprzętu medycznego na potrzeby Oddziału Ginekologiczno-Położniczego SPZZOZ Szpitala w Iłży</t>
  </si>
  <si>
    <t>Budowa zjazdu z ulicy Radomskiej w Pionkach na teren Zespołu Szkół im. J. Śniadeckiego w Pionkach</t>
  </si>
  <si>
    <t>Zespół Szkół im.J. Śniadeckiego w Pionkach</t>
  </si>
  <si>
    <t>50.</t>
  </si>
  <si>
    <t>51.</t>
  </si>
  <si>
    <t>52.</t>
  </si>
  <si>
    <t>Zakup kolposkopu do Poradni Ginekologiczno-Położniczej przy SPZZOZ - Szpital w Iłży</t>
  </si>
  <si>
    <t>Opracowanie dokumentacji projektowo-kosztorysowej na przebudowę części budynku CKZiU w Pionkach w ramach zadania pn.: Utworzenie i funkcjonowanie Branżowego Centrum Umiejętności w Pionkach</t>
  </si>
  <si>
    <t>Dostosowanie budynków Starostwa Powiatowego w Radomiu w celu likwidacji barier architektonicznych i informacyjno-komunikacyjnych</t>
  </si>
  <si>
    <t>Zakup konia rasy śląskiej</t>
  </si>
  <si>
    <t>Zespół Szkół i Placówek w Chwałowicach</t>
  </si>
  <si>
    <t>Zakup i montaż instalacji fotowoltaicznej w obiektach użytkowanych przez Komendę Miejską Państwowej Straży Pożarnej w Radomiu</t>
  </si>
  <si>
    <t>Zakup trzech zestawów narzędzi ortopedycznych do zabiegów artroskopowych w SPZZOZ w Pionkach</t>
  </si>
  <si>
    <t>53.</t>
  </si>
  <si>
    <t>54.</t>
  </si>
  <si>
    <t>55.</t>
  </si>
  <si>
    <t>Utworzenie i funkcjonowanie Branżowego Centrum Umiejętności w Pionkach</t>
  </si>
  <si>
    <t>56.</t>
  </si>
  <si>
    <t>57.</t>
  </si>
  <si>
    <t>Rozbudowa drogi powiatowej nr 3512W Urbanów-Stare Zawady-Jedlińsk - gmina Jedlińsk</t>
  </si>
  <si>
    <t>B.        30 000,00</t>
  </si>
  <si>
    <t>B.    1 000 000,00      C.    2 840 266,69</t>
  </si>
  <si>
    <t>A.       177 892,00</t>
  </si>
  <si>
    <t>E.     2 630 974,00</t>
  </si>
  <si>
    <t>E.     5 000 000,00</t>
  </si>
  <si>
    <t xml:space="preserve">B.       200 000,00                                                                 </t>
  </si>
  <si>
    <t>E.    9 320 865,00</t>
  </si>
  <si>
    <t>B.      189 000,00</t>
  </si>
  <si>
    <t>B.        10 000,00</t>
  </si>
  <si>
    <t>B.      200 000,00</t>
  </si>
  <si>
    <t>D.              16,58</t>
  </si>
  <si>
    <t>11.</t>
  </si>
  <si>
    <t>58.</t>
  </si>
  <si>
    <t>F.    6 322 598,00</t>
  </si>
  <si>
    <t>F.    3 709 140,00</t>
  </si>
  <si>
    <t>Przebudowa dachu i wyposażenie sali gimnastycznej Zespołu Szkół im. J. Śniadeckiego w Pionkach</t>
  </si>
  <si>
    <t>B.     1 400 000,00</t>
  </si>
  <si>
    <t>A.     6 222 229,00</t>
  </si>
  <si>
    <t>Rozbudowa obiektu mostowego przez rzekę Wiązownicę wraz z rozbudową drogi powiatowej nr 3336W Wieniawa-Przytyk-Jedlińsk od skrzyżowania z drogą powiatową nr 3334W do drogi gminnej 350913W - gmina Przytyk</t>
  </si>
  <si>
    <t>Realizacja inwestycji drogowej - remont odcinka ulicy Tadeusza Mazowieckiego w Radomiu polegającej na remoncie nawierzchni chodnika i miejsc postojowych na wysokości budynku Starostwa Powiatowego przy ul. Tadeusza Mazowieckiego 7</t>
  </si>
  <si>
    <t>59.</t>
  </si>
  <si>
    <t>60.</t>
  </si>
  <si>
    <t>Ogółem wydatki inwestycyjne dz. 853</t>
  </si>
  <si>
    <t>Wykonanie dokumentacji projektowo-kosztorysowej na dostosowanie budynku PUP w Radomiu do potrzeb osób niepełnosprawnych</t>
  </si>
  <si>
    <t>61.</t>
  </si>
  <si>
    <t>43.</t>
  </si>
  <si>
    <t>62.</t>
  </si>
  <si>
    <t>Modernizacja elewacji budynku B Starostwa Powiatowego w Radomiu wraz z przebudową schodów</t>
  </si>
  <si>
    <t>B.       400 000,00          C.     6 533 409,51</t>
  </si>
  <si>
    <t>PLAN ZRÓWNOWAŻONEJ MOBILNOŚCI MIEJSKIEJ DLA GMIN OBSZARU FUNKCJONALNEGO RADOMIA 2030+</t>
  </si>
  <si>
    <t>Dofinansowanie inwestycji polegającej na budowie odcinka drogi łączącej drogę powiatową nr 3565W oraz ulicę Małcużynskiego w Radomiu wraz z odwodnieniem i oświetleniem</t>
  </si>
  <si>
    <t>B.      545,000,00</t>
  </si>
  <si>
    <t>Zakup i dostawa urządzeń wielofunkcyjnych</t>
  </si>
  <si>
    <t>Adaptacja pomieszczenia w celu przygotowania trzech nowych pracowni pod potrzeby kształcenia zawodowego</t>
  </si>
  <si>
    <t>B.        60 000,00</t>
  </si>
  <si>
    <t>Opracowanie programu funkcjonalno-użytkowego przebudowy Oddziału Chorób Wewnętrznych w SPZZOZ - Szpital w Iłży</t>
  </si>
  <si>
    <t>Zakup płuczko-dezynfektora na potrzeby Oddziału Pediatrii w SPZZOZ - Szpital w Iłży</t>
  </si>
  <si>
    <t>Zakup myjni dezynfektora do Punktu Sterylizacji w SPZZOZ - Szpital w Iłży</t>
  </si>
  <si>
    <t>Adaptacja pomieszczeń w pawilonie zachowawczym na potrzeby instalacji rezonansu magnetycznego w SPZZOZ w Pionkach</t>
  </si>
  <si>
    <t>Wykonanie systemu przyzywowo-alarmowego w budynku mieszkalnym nr 1 DPS w Jedlance</t>
  </si>
  <si>
    <t>Ogółem wydatki inwestycyjne dz. 852</t>
  </si>
  <si>
    <t>Ogółem dz. 852</t>
  </si>
  <si>
    <t>63.</t>
  </si>
  <si>
    <t>64.</t>
  </si>
  <si>
    <t>65.</t>
  </si>
  <si>
    <t>66.</t>
  </si>
  <si>
    <t>67.</t>
  </si>
  <si>
    <t>68.</t>
  </si>
  <si>
    <t>69.</t>
  </si>
  <si>
    <t>Dom Pomocy Społecznej w Jedlance</t>
  </si>
  <si>
    <t>C. Środki Rządowego Funduszu Rozwoju Dróg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</si>
</sst>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z_ł_-;\-* #,##0.00\ _z_ł_-;_-* &quot;-&quot;??\ _z_ł_-;_-@_-"/>
  </numFmts>
  <fonts count="12" x14ac:knownFonts="1">
    <font>
      <sz val="10"/>
      <name val="Arial CE"/>
      <charset val="238"/>
    </font>
    <font>
      <sz val="10"/>
      <name val="Arial CE"/>
      <charset val="238"/>
    </font>
    <font>
      <sz val="6"/>
      <name val="Arial CE"/>
      <family val="2"/>
      <charset val="238"/>
    </font>
    <font>
      <b/>
      <sz val="14"/>
      <name val="Arial CE"/>
      <family val="2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sz val="12"/>
      <name val="Arial CE"/>
      <family val="2"/>
      <charset val="238"/>
    </font>
    <font>
      <sz val="8"/>
      <name val="Arial CE"/>
      <family val="2"/>
      <charset val="238"/>
    </font>
    <font>
      <b/>
      <sz val="10"/>
      <name val="Arial CE"/>
      <charset val="238"/>
    </font>
    <font>
      <sz val="8"/>
      <name val="Arial CE"/>
      <charset val="238"/>
    </font>
    <font>
      <sz val="10"/>
      <name val="Arial CE"/>
      <charset val="238"/>
    </font>
    <font>
      <i/>
      <sz val="10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57">
    <xf numFmtId="0" fontId="0" fillId="0" borderId="0" xfId="0"/>
    <xf numFmtId="0" fontId="0" fillId="0" borderId="0" xfId="0" applyAlignment="1">
      <alignment vertical="center"/>
    </xf>
    <xf numFmtId="0" fontId="0" fillId="0" borderId="0" xfId="0" applyBorder="1" applyAlignment="1">
      <alignment vertical="center"/>
    </xf>
    <xf numFmtId="0" fontId="7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43" fontId="0" fillId="0" borderId="1" xfId="0" applyNumberFormat="1" applyBorder="1" applyAlignment="1">
      <alignment vertical="center"/>
    </xf>
    <xf numFmtId="0" fontId="0" fillId="0" borderId="1" xfId="0" applyBorder="1" applyAlignment="1">
      <alignment vertical="center" wrapText="1"/>
    </xf>
    <xf numFmtId="43" fontId="8" fillId="0" borderId="2" xfId="0" applyNumberFormat="1" applyFont="1" applyBorder="1" applyAlignment="1">
      <alignment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/>
    </xf>
    <xf numFmtId="43" fontId="0" fillId="0" borderId="1" xfId="0" applyNumberFormat="1" applyBorder="1" applyAlignment="1">
      <alignment horizontal="right" vertical="center"/>
    </xf>
    <xf numFmtId="43" fontId="0" fillId="0" borderId="1" xfId="0" applyNumberFormat="1" applyBorder="1" applyAlignment="1">
      <alignment vertical="center" wrapText="1"/>
    </xf>
    <xf numFmtId="43" fontId="0" fillId="0" borderId="0" xfId="0" applyNumberForma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43" fontId="1" fillId="0" borderId="0" xfId="0" applyNumberFormat="1" applyFont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43" fontId="1" fillId="0" borderId="1" xfId="0" applyNumberFormat="1" applyFont="1" applyBorder="1" applyAlignment="1">
      <alignment vertical="center"/>
    </xf>
    <xf numFmtId="43" fontId="1" fillId="0" borderId="2" xfId="0" applyNumberFormat="1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43" fontId="6" fillId="0" borderId="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43" fontId="0" fillId="0" borderId="6" xfId="0" applyNumberFormat="1" applyBorder="1" applyAlignment="1">
      <alignment vertical="center"/>
    </xf>
    <xf numFmtId="43" fontId="0" fillId="0" borderId="2" xfId="0" applyNumberFormat="1" applyBorder="1" applyAlignment="1">
      <alignment vertical="center"/>
    </xf>
    <xf numFmtId="0" fontId="8" fillId="0" borderId="5" xfId="0" applyFont="1" applyBorder="1" applyAlignment="1">
      <alignment horizontal="center" vertical="center"/>
    </xf>
    <xf numFmtId="43" fontId="0" fillId="0" borderId="2" xfId="1" applyFont="1" applyBorder="1" applyAlignment="1">
      <alignment vertical="center"/>
    </xf>
    <xf numFmtId="43" fontId="1" fillId="0" borderId="2" xfId="1" applyFont="1" applyBorder="1" applyAlignment="1">
      <alignment vertical="center"/>
    </xf>
    <xf numFmtId="0" fontId="1" fillId="0" borderId="5" xfId="0" applyFont="1" applyBorder="1" applyAlignment="1">
      <alignment horizontal="center" vertical="center" wrapText="1"/>
    </xf>
    <xf numFmtId="43" fontId="1" fillId="0" borderId="8" xfId="0" applyNumberFormat="1" applyFont="1" applyBorder="1" applyAlignment="1">
      <alignment vertical="center"/>
    </xf>
    <xf numFmtId="43" fontId="1" fillId="0" borderId="8" xfId="1" applyFont="1" applyBorder="1" applyAlignment="1">
      <alignment vertical="center"/>
    </xf>
    <xf numFmtId="4" fontId="1" fillId="0" borderId="8" xfId="0" applyNumberFormat="1" applyFont="1" applyBorder="1" applyAlignment="1">
      <alignment vertical="center"/>
    </xf>
    <xf numFmtId="0" fontId="1" fillId="0" borderId="9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center" wrapText="1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vertical="center" wrapText="1"/>
    </xf>
    <xf numFmtId="43" fontId="0" fillId="0" borderId="0" xfId="0" applyNumberFormat="1" applyBorder="1" applyAlignment="1">
      <alignment horizontal="right" vertical="center"/>
    </xf>
    <xf numFmtId="43" fontId="0" fillId="0" borderId="0" xfId="0" applyNumberFormat="1" applyBorder="1" applyAlignment="1">
      <alignment vertical="center" wrapText="1"/>
    </xf>
    <xf numFmtId="0" fontId="0" fillId="0" borderId="0" xfId="0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43" fontId="0" fillId="0" borderId="1" xfId="0" applyNumberFormat="1" applyFont="1" applyBorder="1" applyAlignment="1">
      <alignment vertical="center"/>
    </xf>
    <xf numFmtId="43" fontId="10" fillId="0" borderId="1" xfId="1" applyFont="1" applyBorder="1" applyAlignment="1">
      <alignment vertical="center"/>
    </xf>
    <xf numFmtId="4" fontId="0" fillId="0" borderId="1" xfId="0" applyNumberFormat="1" applyFont="1" applyBorder="1" applyAlignment="1">
      <alignment vertical="center"/>
    </xf>
    <xf numFmtId="0" fontId="0" fillId="0" borderId="9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43" fontId="1" fillId="0" borderId="7" xfId="1" applyFont="1" applyBorder="1" applyAlignment="1">
      <alignment vertical="center"/>
    </xf>
    <xf numFmtId="0" fontId="0" fillId="0" borderId="6" xfId="0" applyBorder="1" applyAlignment="1">
      <alignment horizontal="center" vertical="center"/>
    </xf>
    <xf numFmtId="0" fontId="0" fillId="0" borderId="6" xfId="0" applyFont="1" applyBorder="1" applyAlignment="1">
      <alignment vertical="center" wrapText="1"/>
    </xf>
    <xf numFmtId="43" fontId="0" fillId="0" borderId="6" xfId="0" applyNumberFormat="1" applyBorder="1" applyAlignment="1">
      <alignment horizontal="right" vertical="center"/>
    </xf>
    <xf numFmtId="43" fontId="0" fillId="0" borderId="6" xfId="0" applyNumberFormat="1" applyBorder="1" applyAlignment="1">
      <alignment vertical="center" wrapText="1"/>
    </xf>
    <xf numFmtId="0" fontId="0" fillId="0" borderId="14" xfId="0" applyBorder="1" applyAlignment="1">
      <alignment horizontal="center" vertical="center" wrapText="1"/>
    </xf>
    <xf numFmtId="43" fontId="8" fillId="0" borderId="2" xfId="1" applyFont="1" applyBorder="1" applyAlignment="1">
      <alignment vertical="center"/>
    </xf>
    <xf numFmtId="43" fontId="1" fillId="0" borderId="16" xfId="1" applyFont="1" applyBorder="1" applyAlignment="1">
      <alignment vertical="center"/>
    </xf>
    <xf numFmtId="0" fontId="0" fillId="0" borderId="1" xfId="0" applyBorder="1" applyAlignment="1">
      <alignment horizontal="center" vertical="center" wrapText="1"/>
    </xf>
    <xf numFmtId="43" fontId="0" fillId="0" borderId="7" xfId="0" applyNumberFormat="1" applyFont="1" applyBorder="1" applyAlignment="1">
      <alignment vertical="center"/>
    </xf>
    <xf numFmtId="43" fontId="0" fillId="0" borderId="18" xfId="0" applyNumberFormat="1" applyBorder="1" applyAlignment="1">
      <alignment vertical="center" wrapText="1"/>
    </xf>
    <xf numFmtId="0" fontId="0" fillId="0" borderId="29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43" fontId="1" fillId="0" borderId="18" xfId="0" applyNumberFormat="1" applyFont="1" applyBorder="1" applyAlignment="1">
      <alignment vertical="center"/>
    </xf>
    <xf numFmtId="43" fontId="0" fillId="0" borderId="18" xfId="0" applyNumberFormat="1" applyBorder="1" applyAlignment="1">
      <alignment vertical="center"/>
    </xf>
    <xf numFmtId="43" fontId="0" fillId="0" borderId="18" xfId="0" applyNumberFormat="1" applyBorder="1" applyAlignment="1">
      <alignment horizontal="right" vertical="center"/>
    </xf>
    <xf numFmtId="0" fontId="0" fillId="0" borderId="7" xfId="0" applyBorder="1" applyAlignment="1">
      <alignment horizontal="left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28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29" xfId="0" applyBorder="1" applyAlignment="1">
      <alignment horizontal="center" vertical="center" wrapText="1"/>
    </xf>
    <xf numFmtId="0" fontId="0" fillId="0" borderId="7" xfId="0" applyFont="1" applyBorder="1" applyAlignment="1">
      <alignment horizontal="center" vertical="center"/>
    </xf>
    <xf numFmtId="43" fontId="0" fillId="0" borderId="15" xfId="0" applyNumberFormat="1" applyFont="1" applyBorder="1" applyAlignment="1">
      <alignment vertical="top" wrapText="1"/>
    </xf>
    <xf numFmtId="43" fontId="1" fillId="0" borderId="31" xfId="0" applyNumberFormat="1" applyFont="1" applyBorder="1" applyAlignment="1">
      <alignment vertical="center"/>
    </xf>
    <xf numFmtId="43" fontId="1" fillId="0" borderId="31" xfId="1" applyFont="1" applyBorder="1" applyAlignment="1">
      <alignment vertical="center"/>
    </xf>
    <xf numFmtId="43" fontId="1" fillId="0" borderId="1" xfId="1" applyFont="1" applyBorder="1" applyAlignment="1">
      <alignment vertical="center"/>
    </xf>
    <xf numFmtId="0" fontId="0" fillId="0" borderId="4" xfId="0" applyFont="1" applyBorder="1" applyAlignment="1">
      <alignment horizontal="center" vertical="center" wrapText="1"/>
    </xf>
    <xf numFmtId="0" fontId="0" fillId="0" borderId="18" xfId="0" applyFont="1" applyBorder="1" applyAlignment="1">
      <alignment horizontal="center" vertical="center"/>
    </xf>
    <xf numFmtId="0" fontId="0" fillId="0" borderId="18" xfId="0" applyBorder="1" applyAlignment="1">
      <alignment horizontal="center" vertical="center" wrapText="1"/>
    </xf>
    <xf numFmtId="43" fontId="0" fillId="0" borderId="18" xfId="0" applyNumberFormat="1" applyFont="1" applyBorder="1" applyAlignment="1">
      <alignment vertical="center"/>
    </xf>
    <xf numFmtId="4" fontId="0" fillId="0" borderId="18" xfId="0" applyNumberFormat="1" applyFont="1" applyBorder="1" applyAlignment="1">
      <alignment vertical="center"/>
    </xf>
    <xf numFmtId="43" fontId="5" fillId="0" borderId="1" xfId="0" applyNumberFormat="1" applyFont="1" applyBorder="1" applyAlignment="1">
      <alignment horizontal="center" vertical="center"/>
    </xf>
    <xf numFmtId="43" fontId="0" fillId="0" borderId="1" xfId="0" applyNumberFormat="1" applyFont="1" applyBorder="1" applyAlignment="1">
      <alignment horizontal="right" vertical="center"/>
    </xf>
    <xf numFmtId="43" fontId="0" fillId="0" borderId="6" xfId="0" applyNumberForma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0" fillId="0" borderId="29" xfId="0" applyBorder="1" applyAlignment="1">
      <alignment horizontal="center" vertical="center" wrapText="1"/>
    </xf>
    <xf numFmtId="0" fontId="0" fillId="0" borderId="6" xfId="0" applyBorder="1" applyAlignment="1">
      <alignment horizontal="left" vertical="center" wrapText="1"/>
    </xf>
    <xf numFmtId="0" fontId="0" fillId="0" borderId="18" xfId="0" applyBorder="1" applyAlignment="1">
      <alignment horizontal="left" vertical="center" wrapText="1"/>
    </xf>
    <xf numFmtId="43" fontId="1" fillId="0" borderId="18" xfId="1" applyFont="1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0" fillId="0" borderId="28" xfId="0" applyFont="1" applyBorder="1" applyAlignment="1">
      <alignment horizontal="center" vertical="center"/>
    </xf>
    <xf numFmtId="0" fontId="0" fillId="0" borderId="18" xfId="0" applyFont="1" applyBorder="1" applyAlignment="1">
      <alignment horizontal="left" vertical="center" wrapText="1"/>
    </xf>
    <xf numFmtId="43" fontId="0" fillId="0" borderId="18" xfId="1" applyFont="1" applyBorder="1" applyAlignment="1">
      <alignment vertical="center"/>
    </xf>
    <xf numFmtId="0" fontId="0" fillId="0" borderId="29" xfId="0" applyFont="1" applyBorder="1" applyAlignment="1">
      <alignment horizontal="center" vertical="center" wrapText="1"/>
    </xf>
    <xf numFmtId="0" fontId="0" fillId="0" borderId="7" xfId="0" applyFont="1" applyBorder="1" applyAlignment="1">
      <alignment horizontal="center" vertical="center" wrapText="1"/>
    </xf>
    <xf numFmtId="0" fontId="0" fillId="0" borderId="6" xfId="0" applyFont="1" applyBorder="1" applyAlignment="1">
      <alignment horizontal="center" vertical="center"/>
    </xf>
    <xf numFmtId="43" fontId="0" fillId="0" borderId="6" xfId="0" applyNumberFormat="1" applyFont="1" applyBorder="1" applyAlignment="1">
      <alignment vertical="center"/>
    </xf>
    <xf numFmtId="43" fontId="10" fillId="0" borderId="6" xfId="1" applyFont="1" applyBorder="1" applyAlignment="1">
      <alignment vertical="center"/>
    </xf>
    <xf numFmtId="4" fontId="0" fillId="0" borderId="6" xfId="0" applyNumberFormat="1" applyFont="1" applyBorder="1" applyAlignment="1">
      <alignment vertical="center"/>
    </xf>
    <xf numFmtId="43" fontId="0" fillId="0" borderId="2" xfId="0" applyNumberFormat="1" applyFont="1" applyBorder="1" applyAlignment="1">
      <alignment vertical="center"/>
    </xf>
    <xf numFmtId="43" fontId="10" fillId="0" borderId="2" xfId="1" applyFont="1" applyBorder="1" applyAlignment="1">
      <alignment vertical="center"/>
    </xf>
    <xf numFmtId="4" fontId="0" fillId="0" borderId="2" xfId="0" applyNumberFormat="1" applyFont="1" applyBorder="1" applyAlignment="1">
      <alignment vertical="center"/>
    </xf>
    <xf numFmtId="0" fontId="0" fillId="0" borderId="5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 wrapText="1"/>
    </xf>
    <xf numFmtId="4" fontId="0" fillId="0" borderId="1" xfId="0" applyNumberFormat="1" applyFont="1" applyBorder="1" applyAlignment="1"/>
    <xf numFmtId="4" fontId="1" fillId="0" borderId="1" xfId="0" applyNumberFormat="1" applyFont="1" applyBorder="1" applyAlignment="1">
      <alignment vertical="center"/>
    </xf>
    <xf numFmtId="43" fontId="0" fillId="0" borderId="6" xfId="1" applyFont="1" applyBorder="1" applyAlignment="1">
      <alignment vertical="center"/>
    </xf>
    <xf numFmtId="0" fontId="0" fillId="0" borderId="14" xfId="0" applyFont="1" applyBorder="1" applyAlignment="1">
      <alignment horizontal="center" vertical="center"/>
    </xf>
    <xf numFmtId="43" fontId="0" fillId="0" borderId="7" xfId="1" applyFont="1" applyBorder="1" applyAlignment="1">
      <alignment vertical="center"/>
    </xf>
    <xf numFmtId="43" fontId="0" fillId="0" borderId="16" xfId="0" applyNumberFormat="1" applyFont="1" applyBorder="1" applyAlignment="1">
      <alignment vertical="center"/>
    </xf>
    <xf numFmtId="0" fontId="0" fillId="0" borderId="33" xfId="0" applyFont="1" applyBorder="1" applyAlignment="1">
      <alignment horizontal="center" vertical="center" wrapText="1"/>
    </xf>
    <xf numFmtId="0" fontId="0" fillId="0" borderId="11" xfId="0" applyFont="1" applyBorder="1" applyAlignment="1">
      <alignment horizontal="center" vertical="center" wrapText="1"/>
    </xf>
    <xf numFmtId="0" fontId="0" fillId="0" borderId="10" xfId="0" applyFont="1" applyBorder="1" applyAlignment="1">
      <alignment horizontal="center" vertical="center"/>
    </xf>
    <xf numFmtId="0" fontId="0" fillId="0" borderId="7" xfId="0" applyFont="1" applyBorder="1" applyAlignment="1">
      <alignment horizontal="center" vertical="center"/>
    </xf>
    <xf numFmtId="0" fontId="0" fillId="0" borderId="7" xfId="0" applyFont="1" applyBorder="1" applyAlignment="1">
      <alignment horizontal="left" vertical="center" wrapText="1"/>
    </xf>
    <xf numFmtId="0" fontId="0" fillId="0" borderId="18" xfId="0" applyFont="1" applyBorder="1" applyAlignment="1">
      <alignment horizontal="left" vertical="center"/>
    </xf>
    <xf numFmtId="4" fontId="0" fillId="0" borderId="16" xfId="0" applyNumberFormat="1" applyFont="1" applyBorder="1" applyAlignment="1">
      <alignment vertical="center"/>
    </xf>
    <xf numFmtId="43" fontId="0" fillId="0" borderId="7" xfId="0" applyNumberFormat="1" applyBorder="1" applyAlignment="1">
      <alignment vertical="center"/>
    </xf>
    <xf numFmtId="4" fontId="1" fillId="0" borderId="31" xfId="0" applyNumberFormat="1" applyFont="1" applyBorder="1" applyAlignment="1">
      <alignment vertical="center"/>
    </xf>
    <xf numFmtId="0" fontId="1" fillId="0" borderId="32" xfId="0" applyFont="1" applyBorder="1" applyAlignment="1">
      <alignment horizontal="center" vertical="center" wrapText="1"/>
    </xf>
    <xf numFmtId="43" fontId="1" fillId="0" borderId="6" xfId="0" applyNumberFormat="1" applyFont="1" applyBorder="1" applyAlignment="1">
      <alignment vertical="center"/>
    </xf>
    <xf numFmtId="43" fontId="1" fillId="0" borderId="6" xfId="1" applyFont="1" applyBorder="1" applyAlignment="1">
      <alignment vertical="center"/>
    </xf>
    <xf numFmtId="4" fontId="1" fillId="0" borderId="6" xfId="0" applyNumberFormat="1" applyFont="1" applyBorder="1" applyAlignment="1">
      <alignment vertical="center"/>
    </xf>
    <xf numFmtId="0" fontId="1" fillId="0" borderId="14" xfId="0" applyFont="1" applyBorder="1" applyAlignment="1">
      <alignment horizontal="center" vertical="center" wrapText="1"/>
    </xf>
    <xf numFmtId="0" fontId="0" fillId="0" borderId="36" xfId="0" applyFont="1" applyBorder="1" applyAlignment="1">
      <alignment horizontal="left" vertical="center" wrapText="1"/>
    </xf>
    <xf numFmtId="0" fontId="0" fillId="0" borderId="14" xfId="0" applyFont="1" applyBorder="1" applyAlignment="1">
      <alignment horizontal="center" vertical="center" wrapText="1"/>
    </xf>
    <xf numFmtId="43" fontId="0" fillId="0" borderId="15" xfId="0" applyNumberFormat="1" applyFont="1" applyBorder="1" applyAlignment="1">
      <alignment vertical="center"/>
    </xf>
    <xf numFmtId="4" fontId="0" fillId="0" borderId="15" xfId="0" applyNumberFormat="1" applyFont="1" applyBorder="1" applyAlignment="1">
      <alignment vertical="center"/>
    </xf>
    <xf numFmtId="4" fontId="0" fillId="0" borderId="18" xfId="0" applyNumberFormat="1" applyFont="1" applyBorder="1" applyAlignment="1">
      <alignment vertical="center" wrapText="1"/>
    </xf>
    <xf numFmtId="0" fontId="0" fillId="0" borderId="39" xfId="0" applyFont="1" applyBorder="1" applyAlignment="1">
      <alignment horizontal="center" vertical="center"/>
    </xf>
    <xf numFmtId="0" fontId="0" fillId="0" borderId="15" xfId="0" applyFont="1" applyBorder="1" applyAlignment="1">
      <alignment horizontal="center" vertical="center"/>
    </xf>
    <xf numFmtId="0" fontId="0" fillId="0" borderId="15" xfId="0" applyFont="1" applyBorder="1" applyAlignment="1">
      <alignment horizontal="left" vertical="center" wrapText="1"/>
    </xf>
    <xf numFmtId="43" fontId="1" fillId="0" borderId="15" xfId="1" applyFont="1" applyBorder="1" applyAlignment="1">
      <alignment vertical="center"/>
    </xf>
    <xf numFmtId="0" fontId="0" fillId="0" borderId="38" xfId="0" applyFont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0" fontId="0" fillId="0" borderId="11" xfId="0" applyFont="1" applyBorder="1" applyAlignment="1">
      <alignment horizontal="center" vertical="center" wrapText="1"/>
    </xf>
    <xf numFmtId="0" fontId="0" fillId="0" borderId="10" xfId="0" applyFont="1" applyBorder="1" applyAlignment="1">
      <alignment horizontal="center" vertical="center"/>
    </xf>
    <xf numFmtId="0" fontId="0" fillId="0" borderId="7" xfId="0" applyFont="1" applyBorder="1" applyAlignment="1">
      <alignment horizontal="center" vertical="center"/>
    </xf>
    <xf numFmtId="0" fontId="0" fillId="0" borderId="7" xfId="0" applyFont="1" applyBorder="1" applyAlignment="1">
      <alignment horizontal="left" vertical="center" wrapText="1"/>
    </xf>
    <xf numFmtId="0" fontId="0" fillId="0" borderId="40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center"/>
    </xf>
    <xf numFmtId="0" fontId="0" fillId="0" borderId="18" xfId="0" applyFont="1" applyBorder="1" applyAlignment="1">
      <alignment horizontal="center" vertical="center"/>
    </xf>
    <xf numFmtId="0" fontId="0" fillId="0" borderId="33" xfId="0" applyFont="1" applyBorder="1" applyAlignment="1">
      <alignment horizontal="center" vertical="center"/>
    </xf>
    <xf numFmtId="43" fontId="0" fillId="0" borderId="8" xfId="0" applyNumberFormat="1" applyFont="1" applyBorder="1" applyAlignment="1">
      <alignment vertical="center"/>
    </xf>
    <xf numFmtId="0" fontId="0" fillId="0" borderId="30" xfId="0" applyBorder="1" applyAlignment="1">
      <alignment horizontal="left" vertical="center" wrapText="1"/>
    </xf>
    <xf numFmtId="43" fontId="1" fillId="0" borderId="2" xfId="0" applyNumberFormat="1" applyFont="1" applyBorder="1" applyAlignment="1">
      <alignment horizontal="center" vertical="center"/>
    </xf>
    <xf numFmtId="43" fontId="0" fillId="0" borderId="16" xfId="0" applyNumberFormat="1" applyFont="1" applyBorder="1" applyAlignment="1">
      <alignment horizontal="center" vertical="center"/>
    </xf>
    <xf numFmtId="43" fontId="0" fillId="0" borderId="1" xfId="0" applyNumberFormat="1" applyBorder="1" applyAlignment="1">
      <alignment horizontal="center" vertical="center"/>
    </xf>
    <xf numFmtId="43" fontId="0" fillId="0" borderId="1" xfId="0" applyNumberFormat="1" applyBorder="1" applyAlignment="1">
      <alignment horizontal="left" vertical="center" wrapText="1"/>
    </xf>
    <xf numFmtId="43" fontId="0" fillId="0" borderId="2" xfId="1" applyFont="1" applyBorder="1" applyAlignment="1">
      <alignment horizontal="center" vertical="center"/>
    </xf>
    <xf numFmtId="0" fontId="0" fillId="0" borderId="17" xfId="0" applyFont="1" applyBorder="1" applyAlignment="1">
      <alignment horizontal="center" vertical="center"/>
    </xf>
    <xf numFmtId="0" fontId="0" fillId="0" borderId="8" xfId="0" applyFont="1" applyBorder="1" applyAlignment="1">
      <alignment horizontal="center" vertical="center"/>
    </xf>
    <xf numFmtId="0" fontId="0" fillId="0" borderId="8" xfId="0" applyFont="1" applyBorder="1" applyAlignment="1">
      <alignment horizontal="left" vertical="center" wrapText="1"/>
    </xf>
    <xf numFmtId="0" fontId="0" fillId="0" borderId="9" xfId="0" applyFont="1" applyBorder="1" applyAlignment="1">
      <alignment horizontal="center" vertical="center" wrapText="1"/>
    </xf>
    <xf numFmtId="4" fontId="0" fillId="0" borderId="7" xfId="0" applyNumberFormat="1" applyFont="1" applyBorder="1" applyAlignment="1">
      <alignment horizontal="left" vertical="top" wrapText="1"/>
    </xf>
    <xf numFmtId="4" fontId="0" fillId="0" borderId="7" xfId="0" applyNumberFormat="1" applyFont="1" applyBorder="1" applyAlignment="1">
      <alignment horizontal="left" vertical="center" wrapText="1"/>
    </xf>
    <xf numFmtId="4" fontId="0" fillId="0" borderId="1" xfId="0" applyNumberFormat="1" applyFont="1" applyBorder="1" applyAlignment="1">
      <alignment horizontal="left"/>
    </xf>
    <xf numFmtId="4" fontId="0" fillId="0" borderId="1" xfId="0" applyNumberFormat="1" applyFont="1" applyBorder="1" applyAlignment="1">
      <alignment horizontal="left" vertical="center"/>
    </xf>
    <xf numFmtId="4" fontId="0" fillId="0" borderId="15" xfId="0" applyNumberFormat="1" applyFont="1" applyBorder="1" applyAlignment="1">
      <alignment horizontal="left" wrapText="1"/>
    </xf>
    <xf numFmtId="4" fontId="0" fillId="0" borderId="6" xfId="0" applyNumberFormat="1" applyFont="1" applyBorder="1" applyAlignment="1">
      <alignment horizontal="left" vertical="center"/>
    </xf>
    <xf numFmtId="4" fontId="0" fillId="0" borderId="6" xfId="0" applyNumberFormat="1" applyFont="1" applyBorder="1" applyAlignment="1">
      <alignment horizontal="left"/>
    </xf>
    <xf numFmtId="0" fontId="0" fillId="0" borderId="28" xfId="0" applyFont="1" applyBorder="1" applyAlignment="1">
      <alignment horizontal="center" vertical="center"/>
    </xf>
    <xf numFmtId="0" fontId="0" fillId="0" borderId="18" xfId="0" applyFont="1" applyBorder="1" applyAlignment="1">
      <alignment horizontal="center" vertical="center"/>
    </xf>
    <xf numFmtId="4" fontId="0" fillId="0" borderId="1" xfId="0" applyNumberFormat="1" applyFont="1" applyBorder="1" applyAlignment="1">
      <alignment horizontal="left" vertical="top" wrapText="1"/>
    </xf>
    <xf numFmtId="43" fontId="0" fillId="0" borderId="1" xfId="1" applyFont="1" applyBorder="1" applyAlignment="1">
      <alignment vertical="center"/>
    </xf>
    <xf numFmtId="43" fontId="0" fillId="0" borderId="1" xfId="0" applyNumberFormat="1" applyFont="1" applyBorder="1" applyAlignment="1">
      <alignment horizontal="center" vertical="center"/>
    </xf>
    <xf numFmtId="0" fontId="0" fillId="0" borderId="4" xfId="0" applyFont="1" applyBorder="1" applyAlignment="1">
      <alignment vertical="center" wrapText="1"/>
    </xf>
    <xf numFmtId="0" fontId="0" fillId="0" borderId="10" xfId="0" applyFont="1" applyBorder="1" applyAlignment="1">
      <alignment horizontal="center" vertical="center"/>
    </xf>
    <xf numFmtId="0" fontId="0" fillId="0" borderId="7" xfId="0" applyFont="1" applyBorder="1" applyAlignment="1">
      <alignment horizontal="center" vertical="center"/>
    </xf>
    <xf numFmtId="0" fontId="0" fillId="0" borderId="7" xfId="0" applyFont="1" applyBorder="1" applyAlignment="1">
      <alignment horizontal="left" vertical="center" wrapText="1"/>
    </xf>
    <xf numFmtId="0" fontId="0" fillId="0" borderId="1" xfId="0" applyFont="1" applyBorder="1" applyAlignment="1">
      <alignment horizontal="left" vertical="center" wrapText="1"/>
    </xf>
    <xf numFmtId="0" fontId="0" fillId="0" borderId="4" xfId="0" applyFont="1" applyBorder="1" applyAlignment="1">
      <alignment horizontal="center" vertical="center"/>
    </xf>
    <xf numFmtId="0" fontId="0" fillId="0" borderId="41" xfId="0" applyFont="1" applyBorder="1" applyAlignment="1">
      <alignment horizontal="center" vertical="center"/>
    </xf>
    <xf numFmtId="0" fontId="0" fillId="0" borderId="16" xfId="0" applyFont="1" applyBorder="1" applyAlignment="1">
      <alignment horizontal="center" vertical="center"/>
    </xf>
    <xf numFmtId="0" fontId="0" fillId="0" borderId="16" xfId="0" applyFont="1" applyBorder="1" applyAlignment="1">
      <alignment horizontal="left" vertical="center"/>
    </xf>
    <xf numFmtId="0" fontId="0" fillId="0" borderId="0" xfId="0" applyFont="1" applyBorder="1" applyAlignment="1">
      <alignment horizontal="center" vertical="center" wrapText="1"/>
    </xf>
    <xf numFmtId="0" fontId="0" fillId="0" borderId="28" xfId="0" applyFont="1" applyBorder="1" applyAlignment="1">
      <alignment horizontal="center" vertical="center"/>
    </xf>
    <xf numFmtId="0" fontId="0" fillId="0" borderId="10" xfId="0" applyFont="1" applyBorder="1" applyAlignment="1">
      <alignment horizontal="center" vertical="center"/>
    </xf>
    <xf numFmtId="0" fontId="0" fillId="0" borderId="7" xfId="0" applyFont="1" applyBorder="1" applyAlignment="1">
      <alignment horizontal="center" vertical="center"/>
    </xf>
    <xf numFmtId="0" fontId="0" fillId="0" borderId="29" xfId="0" applyFont="1" applyBorder="1" applyAlignment="1">
      <alignment horizontal="center" vertical="center" wrapText="1"/>
    </xf>
    <xf numFmtId="0" fontId="0" fillId="0" borderId="27" xfId="0" applyBorder="1" applyAlignment="1">
      <alignment vertical="center" wrapText="1"/>
    </xf>
    <xf numFmtId="0" fontId="0" fillId="0" borderId="29" xfId="0" applyFont="1" applyBorder="1" applyAlignment="1">
      <alignment horizontal="center" vertical="center" wrapText="1"/>
    </xf>
    <xf numFmtId="0" fontId="0" fillId="0" borderId="42" xfId="0" applyFont="1" applyBorder="1" applyAlignment="1">
      <alignment horizontal="left" vertical="center" wrapText="1"/>
    </xf>
    <xf numFmtId="0" fontId="8" fillId="0" borderId="22" xfId="0" applyFont="1" applyBorder="1" applyAlignment="1">
      <alignment horizontal="center" vertical="center"/>
    </xf>
    <xf numFmtId="0" fontId="8" fillId="0" borderId="23" xfId="0" applyFont="1" applyBorder="1" applyAlignment="1">
      <alignment horizontal="center" vertical="center"/>
    </xf>
    <xf numFmtId="0" fontId="8" fillId="0" borderId="24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34" xfId="0" applyFont="1" applyBorder="1" applyAlignment="1">
      <alignment horizontal="center" vertical="center"/>
    </xf>
    <xf numFmtId="0" fontId="0" fillId="0" borderId="35" xfId="0" applyFont="1" applyBorder="1" applyAlignment="1">
      <alignment horizontal="center" vertical="center"/>
    </xf>
    <xf numFmtId="0" fontId="0" fillId="0" borderId="36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0" fillId="0" borderId="25" xfId="0" applyFont="1" applyBorder="1" applyAlignment="1">
      <alignment horizontal="center" vertical="center"/>
    </xf>
    <xf numFmtId="0" fontId="0" fillId="0" borderId="26" xfId="0" applyFont="1" applyBorder="1" applyAlignment="1">
      <alignment horizontal="center" vertical="center"/>
    </xf>
    <xf numFmtId="0" fontId="0" fillId="0" borderId="27" xfId="0" applyFont="1" applyBorder="1" applyAlignment="1">
      <alignment horizontal="center" vertical="center"/>
    </xf>
    <xf numFmtId="0" fontId="4" fillId="0" borderId="22" xfId="0" applyFont="1" applyBorder="1" applyAlignment="1">
      <alignment horizontal="center" vertical="center"/>
    </xf>
    <xf numFmtId="0" fontId="4" fillId="0" borderId="23" xfId="0" applyFont="1" applyBorder="1" applyAlignment="1">
      <alignment horizontal="center" vertical="center"/>
    </xf>
    <xf numFmtId="0" fontId="4" fillId="0" borderId="24" xfId="0" applyFont="1" applyBorder="1" applyAlignment="1">
      <alignment horizontal="center" vertical="center"/>
    </xf>
    <xf numFmtId="0" fontId="8" fillId="0" borderId="37" xfId="0" applyFont="1" applyBorder="1" applyAlignment="1">
      <alignment horizontal="center" vertical="center"/>
    </xf>
    <xf numFmtId="0" fontId="8" fillId="0" borderId="31" xfId="0" applyFont="1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1" fillId="0" borderId="35" xfId="0" applyFont="1" applyBorder="1" applyAlignment="1">
      <alignment horizontal="center" vertical="center"/>
    </xf>
    <xf numFmtId="0" fontId="1" fillId="0" borderId="36" xfId="0" applyFont="1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43" fontId="0" fillId="0" borderId="2" xfId="0" applyNumberFormat="1" applyFont="1" applyBorder="1" applyAlignment="1">
      <alignment horizontal="center" vertical="center"/>
    </xf>
    <xf numFmtId="43" fontId="0" fillId="0" borderId="7" xfId="0" applyNumberFormat="1" applyFont="1" applyBorder="1" applyAlignment="1">
      <alignment horizontal="center" vertical="center"/>
    </xf>
    <xf numFmtId="0" fontId="0" fillId="0" borderId="5" xfId="0" applyBorder="1" applyAlignment="1">
      <alignment horizontal="center" vertical="center" wrapText="1"/>
    </xf>
    <xf numFmtId="0" fontId="0" fillId="0" borderId="11" xfId="0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/>
    </xf>
    <xf numFmtId="0" fontId="0" fillId="0" borderId="10" xfId="0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0" fontId="0" fillId="0" borderId="7" xfId="0" applyFont="1" applyBorder="1" applyAlignment="1">
      <alignment horizontal="center" vertical="center"/>
    </xf>
    <xf numFmtId="0" fontId="0" fillId="0" borderId="2" xfId="0" applyBorder="1" applyAlignment="1">
      <alignment horizontal="left" vertical="center" wrapText="1"/>
    </xf>
    <xf numFmtId="0" fontId="0" fillId="0" borderId="7" xfId="0" applyFont="1" applyBorder="1" applyAlignment="1">
      <alignment horizontal="left" vertical="center" wrapText="1"/>
    </xf>
    <xf numFmtId="43" fontId="10" fillId="0" borderId="2" xfId="1" applyFont="1" applyBorder="1" applyAlignment="1">
      <alignment horizontal="center" vertical="center"/>
    </xf>
    <xf numFmtId="43" fontId="10" fillId="0" borderId="7" xfId="1" applyFont="1" applyBorder="1" applyAlignment="1">
      <alignment horizontal="center" vertical="center"/>
    </xf>
    <xf numFmtId="43" fontId="0" fillId="0" borderId="15" xfId="0" applyNumberFormat="1" applyFont="1" applyBorder="1" applyAlignment="1">
      <alignment horizontal="center" vertical="center"/>
    </xf>
    <xf numFmtId="43" fontId="0" fillId="0" borderId="18" xfId="0" applyNumberFormat="1" applyFont="1" applyBorder="1" applyAlignment="1">
      <alignment horizontal="center" vertical="center"/>
    </xf>
    <xf numFmtId="0" fontId="0" fillId="0" borderId="38" xfId="0" applyFont="1" applyBorder="1" applyAlignment="1">
      <alignment horizontal="center" vertical="center" wrapText="1"/>
    </xf>
    <xf numFmtId="0" fontId="0" fillId="0" borderId="29" xfId="0" applyFont="1" applyBorder="1" applyAlignment="1">
      <alignment horizontal="center" vertical="center" wrapText="1"/>
    </xf>
    <xf numFmtId="0" fontId="0" fillId="0" borderId="15" xfId="0" applyFont="1" applyBorder="1" applyAlignment="1">
      <alignment horizontal="left" vertical="center" wrapText="1"/>
    </xf>
    <xf numFmtId="0" fontId="0" fillId="0" borderId="18" xfId="0" applyFont="1" applyBorder="1" applyAlignment="1">
      <alignment horizontal="left" vertical="center" wrapText="1"/>
    </xf>
    <xf numFmtId="43" fontId="1" fillId="0" borderId="15" xfId="1" applyFont="1" applyBorder="1" applyAlignment="1">
      <alignment horizontal="center" vertical="center"/>
    </xf>
    <xf numFmtId="43" fontId="1" fillId="0" borderId="18" xfId="1" applyFont="1" applyBorder="1" applyAlignment="1">
      <alignment horizontal="center" vertical="center"/>
    </xf>
    <xf numFmtId="0" fontId="0" fillId="0" borderId="39" xfId="0" applyFont="1" applyBorder="1" applyAlignment="1">
      <alignment horizontal="center" vertical="center"/>
    </xf>
    <xf numFmtId="0" fontId="0" fillId="0" borderId="28" xfId="0" applyFont="1" applyBorder="1" applyAlignment="1">
      <alignment horizontal="center" vertical="center"/>
    </xf>
    <xf numFmtId="0" fontId="0" fillId="0" borderId="15" xfId="0" applyFont="1" applyBorder="1" applyAlignment="1">
      <alignment horizontal="center" vertical="center"/>
    </xf>
    <xf numFmtId="0" fontId="0" fillId="0" borderId="18" xfId="0" applyFont="1" applyBorder="1" applyAlignment="1">
      <alignment horizontal="center" vertical="center"/>
    </xf>
    <xf numFmtId="0" fontId="0" fillId="0" borderId="15" xfId="0" applyFont="1" applyBorder="1" applyAlignment="1">
      <alignment horizontal="center" vertical="center" wrapText="1"/>
    </xf>
    <xf numFmtId="0" fontId="0" fillId="0" borderId="18" xfId="0" applyFont="1" applyBorder="1" applyAlignment="1">
      <alignment horizontal="center" vertical="center" wrapText="1"/>
    </xf>
    <xf numFmtId="0" fontId="0" fillId="0" borderId="1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</cellXfs>
  <cellStyles count="2">
    <cellStyle name="Dziesiętny" xfId="1" builtinId="3"/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10"/>
  <sheetViews>
    <sheetView tabSelected="1" topLeftCell="A31" workbookViewId="0">
      <selection activeCell="E109" sqref="E109"/>
    </sheetView>
  </sheetViews>
  <sheetFormatPr defaultRowHeight="12.75" x14ac:dyDescent="0.2"/>
  <cols>
    <col min="1" max="1" width="5.5703125" style="1" customWidth="1"/>
    <col min="2" max="2" width="6.85546875" style="1" customWidth="1"/>
    <col min="3" max="3" width="7.7109375" style="1" customWidth="1"/>
    <col min="4" max="4" width="5.42578125" style="1" customWidth="1"/>
    <col min="5" max="5" width="40.85546875" style="1" customWidth="1"/>
    <col min="6" max="6" width="17.42578125" style="1" customWidth="1"/>
    <col min="7" max="7" width="17.5703125" style="1" customWidth="1"/>
    <col min="8" max="8" width="16.5703125" style="1" customWidth="1"/>
    <col min="9" max="9" width="15.28515625" style="1" customWidth="1"/>
    <col min="10" max="10" width="18.28515625" style="1" bestFit="1" customWidth="1"/>
    <col min="11" max="11" width="16.85546875" style="1" customWidth="1"/>
    <col min="12" max="12" width="16.7109375" style="1" customWidth="1"/>
    <col min="13" max="16384" width="9.140625" style="1"/>
  </cols>
  <sheetData>
    <row r="1" spans="1:37" ht="18" x14ac:dyDescent="0.2">
      <c r="A1" s="197" t="s">
        <v>55</v>
      </c>
      <c r="B1" s="197"/>
      <c r="C1" s="197"/>
      <c r="D1" s="197"/>
      <c r="E1" s="197"/>
      <c r="F1" s="197"/>
      <c r="G1" s="197"/>
      <c r="H1" s="197"/>
      <c r="I1" s="197"/>
      <c r="J1" s="197"/>
      <c r="K1" s="197"/>
      <c r="L1" s="197"/>
    </row>
    <row r="2" spans="1:37" ht="10.5" customHeight="1" thickBot="1" x14ac:dyDescent="0.25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3" t="s">
        <v>11</v>
      </c>
    </row>
    <row r="3" spans="1:37" s="7" customFormat="1" ht="20.100000000000001" customHeight="1" x14ac:dyDescent="0.2">
      <c r="A3" s="198" t="s">
        <v>12</v>
      </c>
      <c r="B3" s="200" t="s">
        <v>4</v>
      </c>
      <c r="C3" s="200" t="s">
        <v>10</v>
      </c>
      <c r="D3" s="200" t="s">
        <v>19</v>
      </c>
      <c r="E3" s="202" t="s">
        <v>21</v>
      </c>
      <c r="F3" s="202" t="s">
        <v>18</v>
      </c>
      <c r="G3" s="202" t="s">
        <v>15</v>
      </c>
      <c r="H3" s="202"/>
      <c r="I3" s="202"/>
      <c r="J3" s="202"/>
      <c r="K3" s="202"/>
      <c r="L3" s="204" t="s">
        <v>53</v>
      </c>
    </row>
    <row r="4" spans="1:37" s="7" customFormat="1" ht="20.100000000000001" customHeight="1" x14ac:dyDescent="0.2">
      <c r="A4" s="199"/>
      <c r="B4" s="201"/>
      <c r="C4" s="201"/>
      <c r="D4" s="201"/>
      <c r="E4" s="203"/>
      <c r="F4" s="203"/>
      <c r="G4" s="203" t="s">
        <v>58</v>
      </c>
      <c r="H4" s="203" t="s">
        <v>23</v>
      </c>
      <c r="I4" s="203"/>
      <c r="J4" s="203"/>
      <c r="K4" s="203"/>
      <c r="L4" s="205"/>
    </row>
    <row r="5" spans="1:37" s="7" customFormat="1" ht="29.25" customHeight="1" x14ac:dyDescent="0.2">
      <c r="A5" s="199"/>
      <c r="B5" s="201"/>
      <c r="C5" s="201"/>
      <c r="D5" s="201"/>
      <c r="E5" s="203"/>
      <c r="F5" s="203"/>
      <c r="G5" s="203"/>
      <c r="H5" s="203" t="s">
        <v>20</v>
      </c>
      <c r="I5" s="203" t="s">
        <v>16</v>
      </c>
      <c r="J5" s="203" t="s">
        <v>22</v>
      </c>
      <c r="K5" s="203" t="s">
        <v>17</v>
      </c>
      <c r="L5" s="205"/>
    </row>
    <row r="6" spans="1:37" s="7" customFormat="1" ht="20.100000000000001" customHeight="1" x14ac:dyDescent="0.2">
      <c r="A6" s="199"/>
      <c r="B6" s="201"/>
      <c r="C6" s="201"/>
      <c r="D6" s="201"/>
      <c r="E6" s="203"/>
      <c r="F6" s="203"/>
      <c r="G6" s="203"/>
      <c r="H6" s="203"/>
      <c r="I6" s="203"/>
      <c r="J6" s="203"/>
      <c r="K6" s="203"/>
      <c r="L6" s="205"/>
    </row>
    <row r="7" spans="1:37" s="7" customFormat="1" ht="20.100000000000001" customHeight="1" x14ac:dyDescent="0.2">
      <c r="A7" s="199"/>
      <c r="B7" s="201"/>
      <c r="C7" s="201"/>
      <c r="D7" s="201"/>
      <c r="E7" s="203"/>
      <c r="F7" s="203"/>
      <c r="G7" s="203"/>
      <c r="H7" s="203"/>
      <c r="I7" s="203"/>
      <c r="J7" s="203"/>
      <c r="K7" s="203"/>
      <c r="L7" s="205"/>
    </row>
    <row r="8" spans="1:37" ht="8.1" customHeight="1" x14ac:dyDescent="0.2">
      <c r="A8" s="12">
        <v>1</v>
      </c>
      <c r="B8" s="5">
        <v>2</v>
      </c>
      <c r="C8" s="5">
        <v>3</v>
      </c>
      <c r="D8" s="5">
        <v>4</v>
      </c>
      <c r="E8" s="5">
        <v>5</v>
      </c>
      <c r="F8" s="5">
        <v>6</v>
      </c>
      <c r="G8" s="5">
        <v>7</v>
      </c>
      <c r="H8" s="5">
        <v>8</v>
      </c>
      <c r="I8" s="5">
        <v>9</v>
      </c>
      <c r="J8" s="5">
        <v>10</v>
      </c>
      <c r="K8" s="5">
        <v>11</v>
      </c>
      <c r="L8" s="13">
        <v>12</v>
      </c>
      <c r="M8" s="2"/>
      <c r="N8" s="2"/>
    </row>
    <row r="9" spans="1:37" ht="68.25" customHeight="1" x14ac:dyDescent="0.2">
      <c r="A9" s="66" t="s">
        <v>5</v>
      </c>
      <c r="B9" s="67">
        <v>600</v>
      </c>
      <c r="C9" s="67">
        <v>60014</v>
      </c>
      <c r="D9" s="67">
        <v>6050</v>
      </c>
      <c r="E9" s="69" t="s">
        <v>177</v>
      </c>
      <c r="F9" s="89">
        <v>13642229</v>
      </c>
      <c r="G9" s="89">
        <v>13642229</v>
      </c>
      <c r="H9" s="89">
        <v>7420000</v>
      </c>
      <c r="I9" s="67"/>
      <c r="J9" s="174" t="s">
        <v>176</v>
      </c>
      <c r="K9" s="67"/>
      <c r="L9" s="68" t="s">
        <v>27</v>
      </c>
      <c r="M9" s="2"/>
      <c r="N9" s="2"/>
    </row>
    <row r="10" spans="1:37" ht="36" customHeight="1" x14ac:dyDescent="0.2">
      <c r="A10" s="26" t="s">
        <v>6</v>
      </c>
      <c r="B10" s="6">
        <v>600</v>
      </c>
      <c r="C10" s="59">
        <v>60014</v>
      </c>
      <c r="D10" s="6">
        <v>6050</v>
      </c>
      <c r="E10" s="10" t="s">
        <v>107</v>
      </c>
      <c r="F10" s="9">
        <v>6597475.54</v>
      </c>
      <c r="G10" s="89">
        <f>H10+J10+K10</f>
        <v>600000</v>
      </c>
      <c r="H10" s="16">
        <v>600000</v>
      </c>
      <c r="I10" s="16"/>
      <c r="J10" s="17"/>
      <c r="K10" s="9"/>
      <c r="L10" s="27" t="s">
        <v>27</v>
      </c>
      <c r="M10" s="25"/>
      <c r="N10" s="14"/>
    </row>
    <row r="11" spans="1:37" ht="53.25" customHeight="1" x14ac:dyDescent="0.2">
      <c r="A11" s="92" t="s">
        <v>7</v>
      </c>
      <c r="B11" s="94">
        <v>600</v>
      </c>
      <c r="C11" s="94">
        <v>60014</v>
      </c>
      <c r="D11" s="94">
        <v>6050</v>
      </c>
      <c r="E11" s="97" t="s">
        <v>95</v>
      </c>
      <c r="F11" s="91">
        <v>1154550</v>
      </c>
      <c r="G11" s="89">
        <f>SUM(H11,K11)</f>
        <v>104550</v>
      </c>
      <c r="H11" s="91">
        <v>104550</v>
      </c>
      <c r="I11" s="91"/>
      <c r="J11" s="55" t="s">
        <v>54</v>
      </c>
      <c r="K11" s="91"/>
      <c r="L11" s="95" t="s">
        <v>27</v>
      </c>
      <c r="M11" s="25"/>
      <c r="N11" s="14"/>
    </row>
    <row r="12" spans="1:37" ht="39.75" customHeight="1" x14ac:dyDescent="0.2">
      <c r="A12" s="92" t="s">
        <v>3</v>
      </c>
      <c r="B12" s="94">
        <v>600</v>
      </c>
      <c r="C12" s="94">
        <v>60014</v>
      </c>
      <c r="D12" s="94">
        <v>6050</v>
      </c>
      <c r="E12" s="97" t="s">
        <v>158</v>
      </c>
      <c r="F12" s="91">
        <v>5673996</v>
      </c>
      <c r="G12" s="89">
        <v>4092941</v>
      </c>
      <c r="H12" s="91">
        <v>3547941</v>
      </c>
      <c r="I12" s="91"/>
      <c r="J12" s="55" t="s">
        <v>190</v>
      </c>
      <c r="K12" s="91"/>
      <c r="L12" s="95" t="s">
        <v>27</v>
      </c>
      <c r="M12" s="25"/>
      <c r="N12" s="14"/>
    </row>
    <row r="13" spans="1:37" ht="68.25" customHeight="1" x14ac:dyDescent="0.2">
      <c r="A13" s="92" t="s">
        <v>8</v>
      </c>
      <c r="B13" s="94">
        <v>600</v>
      </c>
      <c r="C13" s="94">
        <v>60014</v>
      </c>
      <c r="D13" s="94">
        <v>6050</v>
      </c>
      <c r="E13" s="97" t="s">
        <v>105</v>
      </c>
      <c r="F13" s="91">
        <v>2023344</v>
      </c>
      <c r="G13" s="89">
        <v>208138</v>
      </c>
      <c r="H13" s="91">
        <v>208138</v>
      </c>
      <c r="I13" s="91"/>
      <c r="J13" s="55"/>
      <c r="K13" s="91"/>
      <c r="L13" s="95" t="s">
        <v>27</v>
      </c>
      <c r="M13" s="25"/>
      <c r="N13" s="14"/>
      <c r="O13" s="39"/>
      <c r="P13" s="39"/>
      <c r="Q13" s="39"/>
      <c r="R13" s="39"/>
      <c r="S13" s="40"/>
      <c r="T13" s="18"/>
      <c r="U13" s="18"/>
      <c r="V13" s="41"/>
      <c r="W13" s="41"/>
      <c r="X13" s="42"/>
      <c r="Y13" s="18"/>
      <c r="Z13" s="43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</row>
    <row r="14" spans="1:37" ht="40.5" customHeight="1" x14ac:dyDescent="0.2">
      <c r="A14" s="26" t="s">
        <v>9</v>
      </c>
      <c r="B14" s="6">
        <v>600</v>
      </c>
      <c r="C14" s="6">
        <v>60014</v>
      </c>
      <c r="D14" s="6">
        <v>6050</v>
      </c>
      <c r="E14" s="10" t="s">
        <v>97</v>
      </c>
      <c r="F14" s="9">
        <v>2155323.6</v>
      </c>
      <c r="G14" s="89">
        <f t="shared" ref="G14:G21" si="0">H14+J14+K14</f>
        <v>233700</v>
      </c>
      <c r="H14" s="16">
        <v>233700</v>
      </c>
      <c r="I14" s="16"/>
      <c r="J14" s="17"/>
      <c r="K14" s="9"/>
      <c r="L14" s="27" t="s">
        <v>27</v>
      </c>
      <c r="M14" s="25"/>
      <c r="N14" s="14"/>
      <c r="O14" s="39"/>
      <c r="P14" s="39"/>
      <c r="Q14" s="39"/>
      <c r="R14" s="39"/>
      <c r="S14" s="40"/>
      <c r="T14" s="18"/>
      <c r="U14" s="18"/>
      <c r="V14" s="41"/>
      <c r="W14" s="41"/>
      <c r="X14" s="42"/>
      <c r="Y14" s="18"/>
      <c r="Z14" s="43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</row>
    <row r="15" spans="1:37" ht="38.25" customHeight="1" x14ac:dyDescent="0.2">
      <c r="A15" s="26" t="s">
        <v>25</v>
      </c>
      <c r="B15" s="6">
        <v>600</v>
      </c>
      <c r="C15" s="59">
        <v>60014</v>
      </c>
      <c r="D15" s="6">
        <v>6050</v>
      </c>
      <c r="E15" s="38" t="s">
        <v>96</v>
      </c>
      <c r="F15" s="9">
        <v>789000</v>
      </c>
      <c r="G15" s="89">
        <v>760000</v>
      </c>
      <c r="H15" s="16">
        <v>760000</v>
      </c>
      <c r="I15" s="16"/>
      <c r="J15" s="17"/>
      <c r="K15" s="9"/>
      <c r="L15" s="27" t="s">
        <v>27</v>
      </c>
      <c r="M15" s="25"/>
      <c r="N15" s="14"/>
    </row>
    <row r="16" spans="1:37" ht="41.25" customHeight="1" x14ac:dyDescent="0.2">
      <c r="A16" s="63" t="s">
        <v>26</v>
      </c>
      <c r="B16" s="52">
        <v>600</v>
      </c>
      <c r="C16" s="52">
        <v>60014</v>
      </c>
      <c r="D16" s="52">
        <v>6050</v>
      </c>
      <c r="E16" s="53" t="s">
        <v>98</v>
      </c>
      <c r="F16" s="107">
        <v>16268891.300000001</v>
      </c>
      <c r="G16" s="28">
        <v>3500000</v>
      </c>
      <c r="H16" s="54">
        <v>2100000</v>
      </c>
      <c r="I16" s="54"/>
      <c r="J16" s="159" t="s">
        <v>175</v>
      </c>
      <c r="K16" s="28"/>
      <c r="L16" s="56" t="s">
        <v>27</v>
      </c>
      <c r="M16" s="25"/>
      <c r="N16" s="14"/>
    </row>
    <row r="17" spans="1:14" ht="35.25" customHeight="1" x14ac:dyDescent="0.2">
      <c r="A17" s="26" t="s">
        <v>0</v>
      </c>
      <c r="B17" s="6">
        <v>600</v>
      </c>
      <c r="C17" s="59">
        <v>60014</v>
      </c>
      <c r="D17" s="6">
        <v>6050</v>
      </c>
      <c r="E17" s="38" t="s">
        <v>99</v>
      </c>
      <c r="F17" s="9">
        <v>2105530</v>
      </c>
      <c r="G17" s="9">
        <f t="shared" si="0"/>
        <v>332100</v>
      </c>
      <c r="H17" s="16">
        <v>332100</v>
      </c>
      <c r="I17" s="16"/>
      <c r="J17" s="17"/>
      <c r="K17" s="9"/>
      <c r="L17" s="27" t="s">
        <v>27</v>
      </c>
      <c r="M17" s="25"/>
      <c r="N17" s="14"/>
    </row>
    <row r="18" spans="1:14" ht="54.75" customHeight="1" x14ac:dyDescent="0.2">
      <c r="A18" s="76" t="s">
        <v>1</v>
      </c>
      <c r="B18" s="77">
        <v>600</v>
      </c>
      <c r="C18" s="86">
        <v>60014</v>
      </c>
      <c r="D18" s="77">
        <v>6050</v>
      </c>
      <c r="E18" s="70" t="s">
        <v>108</v>
      </c>
      <c r="F18" s="72">
        <v>1441620</v>
      </c>
      <c r="G18" s="72">
        <f t="shared" si="0"/>
        <v>120000</v>
      </c>
      <c r="H18" s="73">
        <v>120000</v>
      </c>
      <c r="I18" s="73"/>
      <c r="J18" s="61"/>
      <c r="K18" s="72"/>
      <c r="L18" s="78" t="s">
        <v>27</v>
      </c>
      <c r="M18" s="25"/>
      <c r="N18" s="14"/>
    </row>
    <row r="19" spans="1:14" ht="43.5" customHeight="1" x14ac:dyDescent="0.2">
      <c r="A19" s="26" t="s">
        <v>170</v>
      </c>
      <c r="B19" s="6">
        <v>600</v>
      </c>
      <c r="C19" s="6">
        <v>60014</v>
      </c>
      <c r="D19" s="6">
        <v>6050</v>
      </c>
      <c r="E19" s="38" t="s">
        <v>106</v>
      </c>
      <c r="F19" s="9">
        <v>1250030</v>
      </c>
      <c r="G19" s="9">
        <f t="shared" si="0"/>
        <v>198030</v>
      </c>
      <c r="H19" s="16">
        <v>198030</v>
      </c>
      <c r="I19" s="16"/>
      <c r="J19" s="17"/>
      <c r="K19" s="9"/>
      <c r="L19" s="27" t="s">
        <v>27</v>
      </c>
      <c r="M19" s="25"/>
      <c r="N19" s="14"/>
    </row>
    <row r="20" spans="1:14" ht="43.5" customHeight="1" x14ac:dyDescent="0.2">
      <c r="A20" s="26" t="s">
        <v>2</v>
      </c>
      <c r="B20" s="6">
        <v>600</v>
      </c>
      <c r="C20" s="6">
        <v>60014</v>
      </c>
      <c r="D20" s="6">
        <v>6050</v>
      </c>
      <c r="E20" s="38" t="s">
        <v>111</v>
      </c>
      <c r="F20" s="9">
        <v>153750</v>
      </c>
      <c r="G20" s="9">
        <v>153750</v>
      </c>
      <c r="H20" s="16">
        <v>123750</v>
      </c>
      <c r="I20" s="16"/>
      <c r="J20" s="159" t="s">
        <v>159</v>
      </c>
      <c r="K20" s="9"/>
      <c r="L20" s="27" t="s">
        <v>27</v>
      </c>
      <c r="M20" s="25"/>
      <c r="N20" s="14"/>
    </row>
    <row r="21" spans="1:14" ht="37.5" customHeight="1" x14ac:dyDescent="0.2">
      <c r="A21" s="26" t="s">
        <v>32</v>
      </c>
      <c r="B21" s="6">
        <v>600</v>
      </c>
      <c r="C21" s="6">
        <v>60014</v>
      </c>
      <c r="D21" s="6">
        <v>6050</v>
      </c>
      <c r="E21" s="10" t="s">
        <v>100</v>
      </c>
      <c r="F21" s="45">
        <v>1241000</v>
      </c>
      <c r="G21" s="45">
        <f t="shared" si="0"/>
        <v>169000</v>
      </c>
      <c r="H21" s="90">
        <v>169000</v>
      </c>
      <c r="I21" s="16"/>
      <c r="J21" s="17"/>
      <c r="K21" s="9"/>
      <c r="L21" s="27" t="s">
        <v>27</v>
      </c>
      <c r="M21" s="25"/>
      <c r="N21" s="14"/>
    </row>
    <row r="22" spans="1:14" ht="31.5" customHeight="1" x14ac:dyDescent="0.2">
      <c r="A22" s="26" t="s">
        <v>36</v>
      </c>
      <c r="B22" s="6">
        <v>600</v>
      </c>
      <c r="C22" s="6">
        <v>60014</v>
      </c>
      <c r="D22" s="6">
        <v>6050</v>
      </c>
      <c r="E22" s="38" t="s">
        <v>132</v>
      </c>
      <c r="F22" s="9">
        <v>1609000</v>
      </c>
      <c r="G22" s="9">
        <v>1160000</v>
      </c>
      <c r="H22" s="16">
        <v>1160000</v>
      </c>
      <c r="I22" s="16"/>
      <c r="J22" s="17"/>
      <c r="K22" s="9"/>
      <c r="L22" s="27" t="s">
        <v>27</v>
      </c>
      <c r="M22" s="25"/>
      <c r="N22" s="14"/>
    </row>
    <row r="23" spans="1:14" ht="36" customHeight="1" x14ac:dyDescent="0.2">
      <c r="A23" s="26" t="s">
        <v>37</v>
      </c>
      <c r="B23" s="6">
        <v>600</v>
      </c>
      <c r="C23" s="6">
        <v>60014</v>
      </c>
      <c r="D23" s="6">
        <v>6050</v>
      </c>
      <c r="E23" s="38" t="s">
        <v>101</v>
      </c>
      <c r="F23" s="22">
        <v>5270509</v>
      </c>
      <c r="G23" s="9">
        <v>530509</v>
      </c>
      <c r="H23" s="16">
        <v>530509</v>
      </c>
      <c r="I23" s="16"/>
      <c r="J23" s="17"/>
      <c r="K23" s="9"/>
      <c r="L23" s="27" t="s">
        <v>27</v>
      </c>
      <c r="M23" s="25"/>
      <c r="N23" s="14"/>
    </row>
    <row r="24" spans="1:14" ht="35.25" customHeight="1" x14ac:dyDescent="0.2">
      <c r="A24" s="26" t="s">
        <v>38</v>
      </c>
      <c r="B24" s="6">
        <v>600</v>
      </c>
      <c r="C24" s="6">
        <v>60014</v>
      </c>
      <c r="D24" s="6">
        <v>6050</v>
      </c>
      <c r="E24" s="10" t="s">
        <v>102</v>
      </c>
      <c r="F24" s="22">
        <v>2049270.93</v>
      </c>
      <c r="G24" s="9">
        <v>51400</v>
      </c>
      <c r="H24" s="16">
        <v>51400</v>
      </c>
      <c r="I24" s="16"/>
      <c r="J24" s="17"/>
      <c r="K24" s="9"/>
      <c r="L24" s="27" t="s">
        <v>27</v>
      </c>
      <c r="M24" s="25"/>
      <c r="N24" s="14"/>
    </row>
    <row r="25" spans="1:14" ht="37.5" customHeight="1" x14ac:dyDescent="0.2">
      <c r="A25" s="26" t="s">
        <v>33</v>
      </c>
      <c r="B25" s="6">
        <v>600</v>
      </c>
      <c r="C25" s="6">
        <v>60014</v>
      </c>
      <c r="D25" s="6">
        <v>6050</v>
      </c>
      <c r="E25" s="10" t="s">
        <v>103</v>
      </c>
      <c r="F25" s="22">
        <v>21954300.390000001</v>
      </c>
      <c r="G25" s="9">
        <v>9821849.6899999995</v>
      </c>
      <c r="H25" s="16">
        <v>5981583</v>
      </c>
      <c r="I25" s="16"/>
      <c r="J25" s="159" t="s">
        <v>160</v>
      </c>
      <c r="K25" s="9"/>
      <c r="L25" s="27" t="s">
        <v>27</v>
      </c>
      <c r="M25" s="25"/>
      <c r="N25" s="14"/>
    </row>
    <row r="26" spans="1:14" ht="40.5" customHeight="1" x14ac:dyDescent="0.2">
      <c r="A26" s="26" t="s">
        <v>34</v>
      </c>
      <c r="B26" s="6">
        <v>600</v>
      </c>
      <c r="C26" s="6">
        <v>60014</v>
      </c>
      <c r="D26" s="6">
        <v>6050</v>
      </c>
      <c r="E26" s="10" t="s">
        <v>104</v>
      </c>
      <c r="F26" s="22">
        <v>11433574.51</v>
      </c>
      <c r="G26" s="9">
        <v>11184574.51</v>
      </c>
      <c r="H26" s="16">
        <v>4251165</v>
      </c>
      <c r="I26" s="16"/>
      <c r="J26" s="159" t="s">
        <v>187</v>
      </c>
      <c r="K26" s="9"/>
      <c r="L26" s="27" t="s">
        <v>27</v>
      </c>
      <c r="M26" s="25"/>
      <c r="N26" s="14"/>
    </row>
    <row r="27" spans="1:14" ht="34.5" customHeight="1" x14ac:dyDescent="0.2">
      <c r="A27" s="64" t="s">
        <v>39</v>
      </c>
      <c r="B27" s="65">
        <v>600</v>
      </c>
      <c r="C27" s="65">
        <v>60014</v>
      </c>
      <c r="D27" s="65">
        <v>6050</v>
      </c>
      <c r="E27" s="70" t="s">
        <v>59</v>
      </c>
      <c r="F27" s="71">
        <v>2088900</v>
      </c>
      <c r="G27" s="72">
        <v>1688900</v>
      </c>
      <c r="H27" s="73">
        <v>1688900</v>
      </c>
      <c r="I27" s="73"/>
      <c r="J27" s="61"/>
      <c r="K27" s="72"/>
      <c r="L27" s="62" t="s">
        <v>27</v>
      </c>
      <c r="M27" s="25"/>
      <c r="N27" s="14"/>
    </row>
    <row r="28" spans="1:14" ht="85.5" customHeight="1" x14ac:dyDescent="0.2">
      <c r="A28" s="26" t="s">
        <v>48</v>
      </c>
      <c r="B28" s="6">
        <v>600</v>
      </c>
      <c r="C28" s="6">
        <v>60015</v>
      </c>
      <c r="D28" s="6">
        <v>6050</v>
      </c>
      <c r="E28" s="10" t="s">
        <v>178</v>
      </c>
      <c r="F28" s="71">
        <v>120000</v>
      </c>
      <c r="G28" s="72">
        <v>120000</v>
      </c>
      <c r="H28" s="73">
        <v>120000</v>
      </c>
      <c r="I28" s="73"/>
      <c r="J28" s="61"/>
      <c r="K28" s="72"/>
      <c r="L28" s="96" t="s">
        <v>35</v>
      </c>
      <c r="M28" s="25"/>
      <c r="N28" s="14"/>
    </row>
    <row r="29" spans="1:14" ht="57.75" customHeight="1" x14ac:dyDescent="0.2">
      <c r="A29" s="26" t="s">
        <v>49</v>
      </c>
      <c r="B29" s="6">
        <v>600</v>
      </c>
      <c r="C29" s="6">
        <v>60015</v>
      </c>
      <c r="D29" s="6">
        <v>6300</v>
      </c>
      <c r="E29" s="191" t="s">
        <v>189</v>
      </c>
      <c r="F29" s="71">
        <v>268452</v>
      </c>
      <c r="G29" s="72">
        <v>268452</v>
      </c>
      <c r="H29" s="73">
        <v>268452</v>
      </c>
      <c r="I29" s="73"/>
      <c r="J29" s="61"/>
      <c r="K29" s="72"/>
      <c r="L29" s="96" t="s">
        <v>35</v>
      </c>
      <c r="M29" s="25"/>
      <c r="N29" s="14"/>
    </row>
    <row r="30" spans="1:14" ht="43.5" customHeight="1" x14ac:dyDescent="0.2">
      <c r="A30" s="26" t="s">
        <v>40</v>
      </c>
      <c r="B30" s="6">
        <v>600</v>
      </c>
      <c r="C30" s="6">
        <v>60095</v>
      </c>
      <c r="D30" s="6">
        <v>6619</v>
      </c>
      <c r="E30" s="191" t="s">
        <v>188</v>
      </c>
      <c r="F30" s="71">
        <v>14326</v>
      </c>
      <c r="G30" s="72">
        <v>14326</v>
      </c>
      <c r="H30" s="73">
        <v>14326</v>
      </c>
      <c r="I30" s="73"/>
      <c r="J30" s="61"/>
      <c r="K30" s="72"/>
      <c r="L30" s="96" t="s">
        <v>35</v>
      </c>
      <c r="M30" s="25"/>
      <c r="N30" s="14"/>
    </row>
    <row r="31" spans="1:14" ht="29.25" customHeight="1" thickBot="1" x14ac:dyDescent="0.25">
      <c r="A31" s="223" t="s">
        <v>28</v>
      </c>
      <c r="B31" s="224"/>
      <c r="C31" s="224"/>
      <c r="D31" s="224"/>
      <c r="E31" s="225"/>
      <c r="F31" s="9">
        <f>SUM(F9:F30)</f>
        <v>99305072.269999996</v>
      </c>
      <c r="G31" s="9">
        <f>SUM(G9:G30)</f>
        <v>48954449.199999996</v>
      </c>
      <c r="H31" s="16">
        <f>SUM(H9:H30)</f>
        <v>29983544</v>
      </c>
      <c r="I31" s="16"/>
      <c r="J31" s="158">
        <v>18970905.199999999</v>
      </c>
      <c r="K31" s="9"/>
      <c r="L31" s="27"/>
    </row>
    <row r="32" spans="1:14" ht="27" customHeight="1" thickBot="1" x14ac:dyDescent="0.25">
      <c r="A32" s="215" t="s">
        <v>29</v>
      </c>
      <c r="B32" s="216"/>
      <c r="C32" s="216"/>
      <c r="D32" s="216"/>
      <c r="E32" s="217"/>
      <c r="F32" s="29">
        <f>SUM(F31)</f>
        <v>99305072.269999996</v>
      </c>
      <c r="G32" s="29">
        <f>SUM(G31)</f>
        <v>48954449.199999996</v>
      </c>
      <c r="H32" s="29">
        <f>SUM(H31)</f>
        <v>29983544</v>
      </c>
      <c r="I32" s="29"/>
      <c r="J32" s="160">
        <v>18970905.199999999</v>
      </c>
      <c r="K32" s="29"/>
      <c r="L32" s="30"/>
    </row>
    <row r="33" spans="1:12" ht="27" customHeight="1" x14ac:dyDescent="0.2">
      <c r="A33" s="187" t="s">
        <v>50</v>
      </c>
      <c r="B33" s="85">
        <v>710</v>
      </c>
      <c r="C33" s="85">
        <v>71012</v>
      </c>
      <c r="D33" s="85">
        <v>6060</v>
      </c>
      <c r="E33" s="126" t="s">
        <v>112</v>
      </c>
      <c r="F33" s="87">
        <v>28500</v>
      </c>
      <c r="G33" s="87">
        <v>28500</v>
      </c>
      <c r="H33" s="87">
        <v>28500</v>
      </c>
      <c r="I33" s="87"/>
      <c r="J33" s="51"/>
      <c r="K33" s="60"/>
      <c r="L33" s="122" t="s">
        <v>35</v>
      </c>
    </row>
    <row r="34" spans="1:12" ht="26.25" customHeight="1" x14ac:dyDescent="0.2">
      <c r="A34" s="183" t="s">
        <v>44</v>
      </c>
      <c r="B34" s="184">
        <v>710</v>
      </c>
      <c r="C34" s="184">
        <v>71012</v>
      </c>
      <c r="D34" s="184">
        <v>6060</v>
      </c>
      <c r="E34" s="185" t="s">
        <v>191</v>
      </c>
      <c r="F34" s="120">
        <v>46500</v>
      </c>
      <c r="G34" s="120">
        <v>46500</v>
      </c>
      <c r="H34" s="120">
        <v>46500</v>
      </c>
      <c r="I34" s="120"/>
      <c r="J34" s="58"/>
      <c r="K34" s="120"/>
      <c r="L34" s="121" t="s">
        <v>35</v>
      </c>
    </row>
    <row r="35" spans="1:12" ht="51.75" thickBot="1" x14ac:dyDescent="0.25">
      <c r="A35" s="161" t="s">
        <v>82</v>
      </c>
      <c r="B35" s="162">
        <v>710</v>
      </c>
      <c r="C35" s="162">
        <v>71095</v>
      </c>
      <c r="D35" s="162">
        <v>6639</v>
      </c>
      <c r="E35" s="163" t="s">
        <v>76</v>
      </c>
      <c r="F35" s="154">
        <v>368150.35</v>
      </c>
      <c r="G35" s="154">
        <v>188602.49</v>
      </c>
      <c r="H35" s="154">
        <v>188602.49</v>
      </c>
      <c r="I35" s="154"/>
      <c r="J35" s="35"/>
      <c r="K35" s="154"/>
      <c r="L35" s="164" t="s">
        <v>35</v>
      </c>
    </row>
    <row r="36" spans="1:12" ht="22.5" customHeight="1" thickBot="1" x14ac:dyDescent="0.25">
      <c r="A36" s="215" t="s">
        <v>77</v>
      </c>
      <c r="B36" s="216"/>
      <c r="C36" s="216"/>
      <c r="D36" s="216"/>
      <c r="E36" s="217"/>
      <c r="F36" s="29">
        <f>SUM(F33:F35)</f>
        <v>443150.35</v>
      </c>
      <c r="G36" s="29">
        <f>SUM(G33:G35)</f>
        <v>263602.49</v>
      </c>
      <c r="H36" s="29">
        <f>SUM(H33:H35)</f>
        <v>263602.49</v>
      </c>
      <c r="I36" s="29"/>
      <c r="J36" s="31"/>
      <c r="K36" s="29"/>
      <c r="L36" s="30"/>
    </row>
    <row r="37" spans="1:12" ht="27" customHeight="1" x14ac:dyDescent="0.2">
      <c r="A37" s="123" t="s">
        <v>83</v>
      </c>
      <c r="B37" s="124">
        <v>750</v>
      </c>
      <c r="C37" s="124">
        <v>75020</v>
      </c>
      <c r="D37" s="124">
        <v>6050</v>
      </c>
      <c r="E37" s="125" t="s">
        <v>62</v>
      </c>
      <c r="F37" s="128">
        <v>497077</v>
      </c>
      <c r="G37" s="128">
        <v>497077</v>
      </c>
      <c r="H37" s="128">
        <v>497077</v>
      </c>
      <c r="I37" s="128"/>
      <c r="J37" s="119"/>
      <c r="K37" s="128"/>
      <c r="L37" s="122" t="s">
        <v>35</v>
      </c>
    </row>
    <row r="38" spans="1:12" ht="44.25" customHeight="1" x14ac:dyDescent="0.2">
      <c r="A38" s="101" t="s">
        <v>51</v>
      </c>
      <c r="B38" s="85">
        <v>750</v>
      </c>
      <c r="C38" s="85">
        <v>75020</v>
      </c>
      <c r="D38" s="85">
        <v>6050</v>
      </c>
      <c r="E38" s="102" t="s">
        <v>63</v>
      </c>
      <c r="F38" s="72">
        <v>242000</v>
      </c>
      <c r="G38" s="9">
        <v>242000</v>
      </c>
      <c r="H38" s="72">
        <v>242000</v>
      </c>
      <c r="I38" s="72"/>
      <c r="J38" s="103"/>
      <c r="K38" s="72"/>
      <c r="L38" s="104" t="s">
        <v>35</v>
      </c>
    </row>
    <row r="39" spans="1:12" ht="53.25" customHeight="1" x14ac:dyDescent="0.2">
      <c r="A39" s="101" t="s">
        <v>84</v>
      </c>
      <c r="B39" s="85">
        <v>750</v>
      </c>
      <c r="C39" s="85">
        <v>75020</v>
      </c>
      <c r="D39" s="85">
        <v>6050</v>
      </c>
      <c r="E39" s="102" t="s">
        <v>147</v>
      </c>
      <c r="F39" s="72">
        <v>165000</v>
      </c>
      <c r="G39" s="72">
        <v>165000</v>
      </c>
      <c r="H39" s="72">
        <v>165000</v>
      </c>
      <c r="I39" s="72"/>
      <c r="J39" s="103"/>
      <c r="K39" s="72"/>
      <c r="L39" s="104" t="s">
        <v>35</v>
      </c>
    </row>
    <row r="40" spans="1:12" ht="50.25" customHeight="1" x14ac:dyDescent="0.2">
      <c r="A40" s="101" t="s">
        <v>85</v>
      </c>
      <c r="B40" s="85">
        <v>750</v>
      </c>
      <c r="C40" s="85">
        <v>75020</v>
      </c>
      <c r="D40" s="85">
        <v>6050</v>
      </c>
      <c r="E40" s="102" t="s">
        <v>64</v>
      </c>
      <c r="F40" s="72">
        <v>2049600</v>
      </c>
      <c r="G40" s="72">
        <v>2000000</v>
      </c>
      <c r="H40" s="72">
        <v>2000000</v>
      </c>
      <c r="I40" s="72"/>
      <c r="J40" s="103"/>
      <c r="K40" s="72"/>
      <c r="L40" s="104" t="s">
        <v>35</v>
      </c>
    </row>
    <row r="41" spans="1:12" ht="31.5" customHeight="1" x14ac:dyDescent="0.2">
      <c r="A41" s="101" t="s">
        <v>86</v>
      </c>
      <c r="B41" s="85">
        <v>750</v>
      </c>
      <c r="C41" s="85">
        <v>75020</v>
      </c>
      <c r="D41" s="85">
        <v>6050</v>
      </c>
      <c r="E41" s="98" t="s">
        <v>60</v>
      </c>
      <c r="F41" s="72">
        <v>649625</v>
      </c>
      <c r="G41" s="72">
        <v>644865</v>
      </c>
      <c r="H41" s="72">
        <v>644865</v>
      </c>
      <c r="I41" s="72"/>
      <c r="J41" s="103"/>
      <c r="K41" s="72"/>
      <c r="L41" s="104" t="s">
        <v>35</v>
      </c>
    </row>
    <row r="42" spans="1:12" ht="38.25" x14ac:dyDescent="0.2">
      <c r="A42" s="172" t="s">
        <v>87</v>
      </c>
      <c r="B42" s="173">
        <v>750</v>
      </c>
      <c r="C42" s="173">
        <v>75020</v>
      </c>
      <c r="D42" s="173">
        <v>6050</v>
      </c>
      <c r="E42" s="98" t="s">
        <v>186</v>
      </c>
      <c r="F42" s="9">
        <v>50000</v>
      </c>
      <c r="G42" s="9">
        <v>50000</v>
      </c>
      <c r="H42" s="9">
        <v>50000</v>
      </c>
      <c r="I42" s="9"/>
      <c r="J42" s="175"/>
      <c r="K42" s="9"/>
      <c r="L42" s="84" t="s">
        <v>35</v>
      </c>
    </row>
    <row r="43" spans="1:12" ht="30" customHeight="1" x14ac:dyDescent="0.2">
      <c r="A43" s="26" t="s">
        <v>52</v>
      </c>
      <c r="B43" s="100">
        <v>750</v>
      </c>
      <c r="C43" s="100">
        <v>75095</v>
      </c>
      <c r="D43" s="100">
        <v>6050</v>
      </c>
      <c r="E43" s="50" t="s">
        <v>61</v>
      </c>
      <c r="F43" s="22">
        <v>55200</v>
      </c>
      <c r="G43" s="22">
        <f t="shared" ref="G43" si="1">SUM(H43,K43)</f>
        <v>25200</v>
      </c>
      <c r="H43" s="22">
        <v>25200</v>
      </c>
      <c r="I43" s="83"/>
      <c r="J43" s="116"/>
      <c r="K43" s="22"/>
      <c r="L43" s="84" t="s">
        <v>35</v>
      </c>
    </row>
    <row r="44" spans="1:12" ht="20.25" customHeight="1" x14ac:dyDescent="0.2">
      <c r="A44" s="220" t="s">
        <v>46</v>
      </c>
      <c r="B44" s="221"/>
      <c r="C44" s="221"/>
      <c r="D44" s="221"/>
      <c r="E44" s="222"/>
      <c r="F44" s="131">
        <f>SUM(F37:F43)</f>
        <v>3708502</v>
      </c>
      <c r="G44" s="131">
        <f>SUM(G37:G43)</f>
        <v>3624142</v>
      </c>
      <c r="H44" s="131">
        <f>SUM(H37:H43)</f>
        <v>3624142</v>
      </c>
      <c r="I44" s="132"/>
      <c r="J44" s="133"/>
      <c r="K44" s="131"/>
      <c r="L44" s="134"/>
    </row>
    <row r="45" spans="1:12" ht="43.5" customHeight="1" x14ac:dyDescent="0.2">
      <c r="A45" s="26" t="s">
        <v>88</v>
      </c>
      <c r="B45" s="100">
        <v>750</v>
      </c>
      <c r="C45" s="100">
        <v>75095</v>
      </c>
      <c r="D45" s="100">
        <v>6060</v>
      </c>
      <c r="E45" s="135" t="s">
        <v>121</v>
      </c>
      <c r="F45" s="131">
        <v>50000</v>
      </c>
      <c r="G45" s="131">
        <v>50000</v>
      </c>
      <c r="H45" s="131">
        <v>50000</v>
      </c>
      <c r="I45" s="132"/>
      <c r="J45" s="133"/>
      <c r="K45" s="131"/>
      <c r="L45" s="136" t="s">
        <v>35</v>
      </c>
    </row>
    <row r="46" spans="1:12" ht="18.75" customHeight="1" thickBot="1" x14ac:dyDescent="0.25">
      <c r="A46" s="226" t="s">
        <v>122</v>
      </c>
      <c r="B46" s="227"/>
      <c r="C46" s="227"/>
      <c r="D46" s="227"/>
      <c r="E46" s="228"/>
      <c r="F46" s="34">
        <f>SUM(F45)</f>
        <v>50000</v>
      </c>
      <c r="G46" s="34">
        <f>SUM(G45)</f>
        <v>50000</v>
      </c>
      <c r="H46" s="34">
        <f>SUM(H45)</f>
        <v>50000</v>
      </c>
      <c r="I46" s="35"/>
      <c r="J46" s="36"/>
      <c r="K46" s="34"/>
      <c r="L46" s="37"/>
    </row>
    <row r="47" spans="1:12" ht="18.75" customHeight="1" thickBot="1" x14ac:dyDescent="0.25">
      <c r="A47" s="218" t="s">
        <v>30</v>
      </c>
      <c r="B47" s="219"/>
      <c r="C47" s="219"/>
      <c r="D47" s="219"/>
      <c r="E47" s="219"/>
      <c r="F47" s="81">
        <f>SUM(F44,F46)</f>
        <v>3758502</v>
      </c>
      <c r="G47" s="81">
        <f>SUM(G44,G46)</f>
        <v>3674142</v>
      </c>
      <c r="H47" s="81">
        <f>SUM(H44,H46)</f>
        <v>3674142</v>
      </c>
      <c r="I47" s="82"/>
      <c r="J47" s="129"/>
      <c r="K47" s="81"/>
      <c r="L47" s="130"/>
    </row>
    <row r="48" spans="1:12" ht="29.25" customHeight="1" x14ac:dyDescent="0.2">
      <c r="A48" s="147" t="s">
        <v>90</v>
      </c>
      <c r="B48" s="148">
        <v>752</v>
      </c>
      <c r="C48" s="148">
        <v>75295</v>
      </c>
      <c r="D48" s="148">
        <v>6050</v>
      </c>
      <c r="E48" s="149" t="s">
        <v>135</v>
      </c>
      <c r="F48" s="60">
        <v>225180</v>
      </c>
      <c r="G48" s="60">
        <v>225180</v>
      </c>
      <c r="H48" s="60">
        <v>47288</v>
      </c>
      <c r="I48" s="51"/>
      <c r="J48" s="165" t="s">
        <v>161</v>
      </c>
      <c r="K48" s="60"/>
      <c r="L48" s="146" t="s">
        <v>35</v>
      </c>
    </row>
    <row r="49" spans="1:12" ht="24.75" customHeight="1" thickBot="1" x14ac:dyDescent="0.25">
      <c r="A49" s="220" t="s">
        <v>136</v>
      </c>
      <c r="B49" s="221"/>
      <c r="C49" s="221"/>
      <c r="D49" s="221"/>
      <c r="E49" s="222"/>
      <c r="F49" s="120">
        <f t="shared" ref="F49:H50" si="2">SUM(F48)</f>
        <v>225180</v>
      </c>
      <c r="G49" s="120">
        <f t="shared" si="2"/>
        <v>225180</v>
      </c>
      <c r="H49" s="120">
        <f t="shared" si="2"/>
        <v>47288</v>
      </c>
      <c r="I49" s="58"/>
      <c r="J49" s="157">
        <v>177892</v>
      </c>
      <c r="K49" s="120"/>
      <c r="L49" s="121"/>
    </row>
    <row r="50" spans="1:12" ht="21.75" customHeight="1" thickBot="1" x14ac:dyDescent="0.25">
      <c r="A50" s="194" t="s">
        <v>137</v>
      </c>
      <c r="B50" s="195"/>
      <c r="C50" s="195"/>
      <c r="D50" s="195"/>
      <c r="E50" s="196"/>
      <c r="F50" s="23">
        <f t="shared" si="2"/>
        <v>225180</v>
      </c>
      <c r="G50" s="23">
        <f t="shared" si="2"/>
        <v>225180</v>
      </c>
      <c r="H50" s="23">
        <f t="shared" si="2"/>
        <v>47288</v>
      </c>
      <c r="I50" s="32"/>
      <c r="J50" s="156">
        <f>SUM(J49)</f>
        <v>177892</v>
      </c>
      <c r="K50" s="23"/>
      <c r="L50" s="33"/>
    </row>
    <row r="51" spans="1:12" ht="56.25" customHeight="1" thickBot="1" x14ac:dyDescent="0.25">
      <c r="A51" s="140" t="s">
        <v>91</v>
      </c>
      <c r="B51" s="141">
        <v>754</v>
      </c>
      <c r="C51" s="141">
        <v>75410</v>
      </c>
      <c r="D51" s="141">
        <v>6170</v>
      </c>
      <c r="E51" s="142" t="s">
        <v>150</v>
      </c>
      <c r="F51" s="137">
        <v>150000</v>
      </c>
      <c r="G51" s="137">
        <v>150000</v>
      </c>
      <c r="H51" s="137">
        <v>150000</v>
      </c>
      <c r="I51" s="143"/>
      <c r="J51" s="138"/>
      <c r="K51" s="137"/>
      <c r="L51" s="144" t="s">
        <v>35</v>
      </c>
    </row>
    <row r="52" spans="1:12" ht="21.75" customHeight="1" thickBot="1" x14ac:dyDescent="0.25">
      <c r="A52" s="194" t="s">
        <v>127</v>
      </c>
      <c r="B52" s="195"/>
      <c r="C52" s="195"/>
      <c r="D52" s="195"/>
      <c r="E52" s="196"/>
      <c r="F52" s="110">
        <f>SUM(F51)</f>
        <v>150000</v>
      </c>
      <c r="G52" s="110">
        <f>SUM(G51)</f>
        <v>150000</v>
      </c>
      <c r="H52" s="110">
        <f>SUM(H51)</f>
        <v>150000</v>
      </c>
      <c r="I52" s="32"/>
      <c r="J52" s="112"/>
      <c r="K52" s="110"/>
      <c r="L52" s="145"/>
    </row>
    <row r="53" spans="1:12" ht="45" customHeight="1" x14ac:dyDescent="0.2">
      <c r="A53" s="49" t="s">
        <v>89</v>
      </c>
      <c r="B53" s="79">
        <v>801</v>
      </c>
      <c r="C53" s="79">
        <v>80102</v>
      </c>
      <c r="D53" s="105" t="s">
        <v>70</v>
      </c>
      <c r="E53" s="74" t="s">
        <v>78</v>
      </c>
      <c r="F53" s="60">
        <v>3344662</v>
      </c>
      <c r="G53" s="60">
        <v>3194662</v>
      </c>
      <c r="H53" s="60">
        <v>563688</v>
      </c>
      <c r="I53" s="119"/>
      <c r="J53" s="166" t="s">
        <v>162</v>
      </c>
      <c r="K53" s="60"/>
      <c r="L53" s="75" t="s">
        <v>35</v>
      </c>
    </row>
    <row r="54" spans="1:12" ht="60" customHeight="1" x14ac:dyDescent="0.2">
      <c r="A54" s="151" t="s">
        <v>92</v>
      </c>
      <c r="B54" s="44">
        <v>801</v>
      </c>
      <c r="C54" s="44">
        <v>80102</v>
      </c>
      <c r="D54" s="114" t="s">
        <v>70</v>
      </c>
      <c r="E54" s="181" t="s">
        <v>79</v>
      </c>
      <c r="F54" s="45">
        <v>12723295</v>
      </c>
      <c r="G54" s="45">
        <v>12175945</v>
      </c>
      <c r="H54" s="45">
        <v>7175945</v>
      </c>
      <c r="I54" s="175"/>
      <c r="J54" s="168" t="s">
        <v>163</v>
      </c>
      <c r="K54" s="45"/>
      <c r="L54" s="84" t="s">
        <v>35</v>
      </c>
    </row>
    <row r="55" spans="1:12" ht="67.5" customHeight="1" x14ac:dyDescent="0.2">
      <c r="A55" s="26" t="s">
        <v>93</v>
      </c>
      <c r="B55" s="44">
        <v>801</v>
      </c>
      <c r="C55" s="44">
        <v>80140</v>
      </c>
      <c r="D55" s="114">
        <v>6050</v>
      </c>
      <c r="E55" s="50" t="s">
        <v>146</v>
      </c>
      <c r="F55" s="45">
        <v>93000</v>
      </c>
      <c r="G55" s="45">
        <v>93000</v>
      </c>
      <c r="H55" s="45">
        <v>93000</v>
      </c>
      <c r="I55" s="83"/>
      <c r="J55" s="115"/>
      <c r="K55" s="45"/>
      <c r="L55" s="27" t="s">
        <v>113</v>
      </c>
    </row>
    <row r="56" spans="1:12" ht="60" customHeight="1" x14ac:dyDescent="0.2">
      <c r="A56" s="26" t="s">
        <v>94</v>
      </c>
      <c r="B56" s="44">
        <v>801</v>
      </c>
      <c r="C56" s="44">
        <v>80102</v>
      </c>
      <c r="D56" s="114">
        <v>6050</v>
      </c>
      <c r="E56" s="50" t="s">
        <v>140</v>
      </c>
      <c r="F56" s="45">
        <v>35000</v>
      </c>
      <c r="G56" s="45">
        <v>35000</v>
      </c>
      <c r="H56" s="45">
        <v>35000</v>
      </c>
      <c r="I56" s="83"/>
      <c r="J56" s="115"/>
      <c r="K56" s="45"/>
      <c r="L56" s="27" t="s">
        <v>141</v>
      </c>
    </row>
    <row r="57" spans="1:12" ht="45" customHeight="1" x14ac:dyDescent="0.2">
      <c r="A57" s="26" t="s">
        <v>118</v>
      </c>
      <c r="B57" s="44">
        <v>801</v>
      </c>
      <c r="C57" s="44">
        <v>80102</v>
      </c>
      <c r="D57" s="114">
        <v>6050</v>
      </c>
      <c r="E57" s="50" t="s">
        <v>174</v>
      </c>
      <c r="F57" s="45">
        <v>842810</v>
      </c>
      <c r="G57" s="45">
        <v>842810</v>
      </c>
      <c r="H57" s="45">
        <v>842810</v>
      </c>
      <c r="I57" s="83"/>
      <c r="J57" s="115"/>
      <c r="K57" s="45"/>
      <c r="L57" s="27" t="s">
        <v>35</v>
      </c>
    </row>
    <row r="58" spans="1:12" ht="45" customHeight="1" x14ac:dyDescent="0.2">
      <c r="A58" s="26" t="s">
        <v>119</v>
      </c>
      <c r="B58" s="44">
        <v>801</v>
      </c>
      <c r="C58" s="44">
        <v>80115</v>
      </c>
      <c r="D58" s="114">
        <v>6050</v>
      </c>
      <c r="E58" s="50" t="s">
        <v>192</v>
      </c>
      <c r="F58" s="45">
        <v>120000</v>
      </c>
      <c r="G58" s="45">
        <v>120000</v>
      </c>
      <c r="H58" s="45">
        <v>120000</v>
      </c>
      <c r="I58" s="83"/>
      <c r="J58" s="115"/>
      <c r="K58" s="45"/>
      <c r="L58" s="27" t="s">
        <v>113</v>
      </c>
    </row>
    <row r="59" spans="1:12" ht="45" customHeight="1" x14ac:dyDescent="0.2">
      <c r="A59" s="26" t="s">
        <v>120</v>
      </c>
      <c r="B59" s="44">
        <v>801</v>
      </c>
      <c r="C59" s="44">
        <v>80195</v>
      </c>
      <c r="D59" s="114">
        <v>6050</v>
      </c>
      <c r="E59" s="50" t="s">
        <v>155</v>
      </c>
      <c r="F59" s="45">
        <v>4580746</v>
      </c>
      <c r="G59" s="45">
        <v>4580746</v>
      </c>
      <c r="H59" s="45">
        <v>871606</v>
      </c>
      <c r="I59" s="83"/>
      <c r="J59" s="167" t="s">
        <v>173</v>
      </c>
      <c r="K59" s="45"/>
      <c r="L59" s="27" t="s">
        <v>35</v>
      </c>
    </row>
    <row r="60" spans="1:12" ht="21.75" customHeight="1" x14ac:dyDescent="0.2">
      <c r="A60" s="223" t="s">
        <v>42</v>
      </c>
      <c r="B60" s="224"/>
      <c r="C60" s="224"/>
      <c r="D60" s="224"/>
      <c r="E60" s="225"/>
      <c r="F60" s="45">
        <f>SUM(F53:F59)</f>
        <v>21739513</v>
      </c>
      <c r="G60" s="45">
        <f>SUM(G53:G59)</f>
        <v>21042163</v>
      </c>
      <c r="H60" s="45">
        <f>SUM(H53:H59)</f>
        <v>9702049</v>
      </c>
      <c r="I60" s="83"/>
      <c r="J60" s="176">
        <v>11340114</v>
      </c>
      <c r="K60" s="22"/>
      <c r="L60" s="177"/>
    </row>
    <row r="61" spans="1:12" ht="45" customHeight="1" x14ac:dyDescent="0.2">
      <c r="A61" s="26" t="s">
        <v>184</v>
      </c>
      <c r="B61" s="6">
        <v>801</v>
      </c>
      <c r="C61" s="6">
        <v>80102</v>
      </c>
      <c r="D61" s="6">
        <v>6060</v>
      </c>
      <c r="E61" s="50" t="s">
        <v>80</v>
      </c>
      <c r="F61" s="45">
        <v>259382</v>
      </c>
      <c r="G61" s="45">
        <v>259382</v>
      </c>
      <c r="H61" s="45">
        <v>259382</v>
      </c>
      <c r="I61" s="83"/>
      <c r="J61" s="116"/>
      <c r="K61" s="22"/>
      <c r="L61" s="84" t="s">
        <v>35</v>
      </c>
    </row>
    <row r="62" spans="1:12" ht="42" customHeight="1" x14ac:dyDescent="0.2">
      <c r="A62" s="92" t="s">
        <v>123</v>
      </c>
      <c r="B62" s="94">
        <v>801</v>
      </c>
      <c r="C62" s="94">
        <v>80102</v>
      </c>
      <c r="D62" s="94">
        <v>6060</v>
      </c>
      <c r="E62" s="97" t="s">
        <v>81</v>
      </c>
      <c r="F62" s="131">
        <v>115000</v>
      </c>
      <c r="G62" s="131">
        <v>115000</v>
      </c>
      <c r="H62" s="131">
        <v>115000</v>
      </c>
      <c r="I62" s="132"/>
      <c r="J62" s="133"/>
      <c r="K62" s="131"/>
      <c r="L62" s="95" t="s">
        <v>35</v>
      </c>
    </row>
    <row r="63" spans="1:12" ht="40.5" customHeight="1" x14ac:dyDescent="0.2">
      <c r="A63" s="26" t="s">
        <v>128</v>
      </c>
      <c r="B63" s="6">
        <v>801</v>
      </c>
      <c r="C63" s="6">
        <v>80102</v>
      </c>
      <c r="D63" s="6">
        <v>6060</v>
      </c>
      <c r="E63" s="50" t="s">
        <v>148</v>
      </c>
      <c r="F63" s="22">
        <v>20000</v>
      </c>
      <c r="G63" s="22">
        <v>20000</v>
      </c>
      <c r="H63" s="22">
        <v>20000</v>
      </c>
      <c r="I63" s="83"/>
      <c r="J63" s="116"/>
      <c r="K63" s="22"/>
      <c r="L63" s="27" t="s">
        <v>149</v>
      </c>
    </row>
    <row r="64" spans="1:12" ht="42" customHeight="1" x14ac:dyDescent="0.2">
      <c r="A64" s="92" t="s">
        <v>129</v>
      </c>
      <c r="B64" s="94">
        <v>801</v>
      </c>
      <c r="C64" s="94">
        <v>80195</v>
      </c>
      <c r="D64" s="94">
        <v>6060</v>
      </c>
      <c r="E64" s="155" t="s">
        <v>155</v>
      </c>
      <c r="F64" s="131">
        <v>7776795</v>
      </c>
      <c r="G64" s="131">
        <v>7776795</v>
      </c>
      <c r="H64" s="131">
        <v>1454197</v>
      </c>
      <c r="I64" s="132"/>
      <c r="J64" s="171" t="s">
        <v>172</v>
      </c>
      <c r="K64" s="131"/>
      <c r="L64" s="95" t="s">
        <v>35</v>
      </c>
    </row>
    <row r="65" spans="1:12" ht="28.5" customHeight="1" thickBot="1" x14ac:dyDescent="0.25">
      <c r="A65" s="255" t="s">
        <v>47</v>
      </c>
      <c r="B65" s="256"/>
      <c r="C65" s="256"/>
      <c r="D65" s="256"/>
      <c r="E65" s="256"/>
      <c r="F65" s="154">
        <f>SUM(F61:F64)</f>
        <v>8171177</v>
      </c>
      <c r="G65" s="154">
        <f>SUM(G61:G64)</f>
        <v>8171177</v>
      </c>
      <c r="H65" s="154">
        <f>SUM(H61:H64)</f>
        <v>1848579</v>
      </c>
      <c r="I65" s="35"/>
      <c r="J65" s="154">
        <v>6322598</v>
      </c>
      <c r="K65" s="34"/>
      <c r="L65" s="48"/>
    </row>
    <row r="66" spans="1:12" ht="26.25" customHeight="1" thickBot="1" x14ac:dyDescent="0.25">
      <c r="A66" s="194" t="s">
        <v>41</v>
      </c>
      <c r="B66" s="195"/>
      <c r="C66" s="195"/>
      <c r="D66" s="195"/>
      <c r="E66" s="196"/>
      <c r="F66" s="110">
        <f>SUM(F60,F65)</f>
        <v>29910690</v>
      </c>
      <c r="G66" s="110">
        <f>SUM(G60,G65)</f>
        <v>29213340</v>
      </c>
      <c r="H66" s="110">
        <f>SUM(H60,H65)</f>
        <v>11550628</v>
      </c>
      <c r="I66" s="31"/>
      <c r="J66" s="110">
        <f>SUM(J60:J65)</f>
        <v>17662712</v>
      </c>
      <c r="K66" s="23"/>
      <c r="L66" s="33"/>
    </row>
    <row r="67" spans="1:12" ht="28.5" customHeight="1" x14ac:dyDescent="0.2">
      <c r="A67" s="249" t="s">
        <v>130</v>
      </c>
      <c r="B67" s="251">
        <v>851</v>
      </c>
      <c r="C67" s="251">
        <v>85111</v>
      </c>
      <c r="D67" s="253" t="s">
        <v>131</v>
      </c>
      <c r="E67" s="245" t="s">
        <v>65</v>
      </c>
      <c r="F67" s="241">
        <v>12198529</v>
      </c>
      <c r="G67" s="241">
        <v>10553670</v>
      </c>
      <c r="H67" s="241">
        <v>1032805</v>
      </c>
      <c r="I67" s="247"/>
      <c r="J67" s="169" t="s">
        <v>164</v>
      </c>
      <c r="K67" s="241"/>
      <c r="L67" s="243" t="s">
        <v>35</v>
      </c>
    </row>
    <row r="68" spans="1:12" ht="33.75" customHeight="1" x14ac:dyDescent="0.2">
      <c r="A68" s="250"/>
      <c r="B68" s="252"/>
      <c r="C68" s="252"/>
      <c r="D68" s="254"/>
      <c r="E68" s="246"/>
      <c r="F68" s="242"/>
      <c r="G68" s="242"/>
      <c r="H68" s="242"/>
      <c r="I68" s="248"/>
      <c r="J68" s="139" t="s">
        <v>165</v>
      </c>
      <c r="K68" s="242"/>
      <c r="L68" s="244"/>
    </row>
    <row r="69" spans="1:12" ht="60" customHeight="1" x14ac:dyDescent="0.2">
      <c r="A69" s="93" t="s">
        <v>134</v>
      </c>
      <c r="B69" s="152">
        <v>851</v>
      </c>
      <c r="C69" s="152">
        <v>85111</v>
      </c>
      <c r="D69" s="152">
        <v>6220</v>
      </c>
      <c r="E69" s="98" t="s">
        <v>197</v>
      </c>
      <c r="F69" s="87">
        <v>1756772</v>
      </c>
      <c r="G69" s="87">
        <v>1756772</v>
      </c>
      <c r="H69" s="87">
        <v>1756772</v>
      </c>
      <c r="I69" s="99"/>
      <c r="J69" s="88"/>
      <c r="K69" s="87"/>
      <c r="L69" s="96" t="s">
        <v>35</v>
      </c>
    </row>
    <row r="70" spans="1:12" ht="84.75" customHeight="1" x14ac:dyDescent="0.2">
      <c r="A70" s="26" t="s">
        <v>138</v>
      </c>
      <c r="B70" s="44">
        <v>851</v>
      </c>
      <c r="C70" s="44">
        <v>85111</v>
      </c>
      <c r="D70" s="44">
        <v>6220</v>
      </c>
      <c r="E70" s="50" t="s">
        <v>109</v>
      </c>
      <c r="F70" s="45">
        <v>23857804.050000001</v>
      </c>
      <c r="G70" s="45">
        <v>244032</v>
      </c>
      <c r="H70" s="45">
        <v>244032</v>
      </c>
      <c r="I70" s="46"/>
      <c r="J70" s="47"/>
      <c r="K70" s="45"/>
      <c r="L70" s="27" t="s">
        <v>35</v>
      </c>
    </row>
    <row r="71" spans="1:12" ht="100.5" customHeight="1" x14ac:dyDescent="0.2">
      <c r="A71" s="26" t="s">
        <v>142</v>
      </c>
      <c r="B71" s="44">
        <v>851</v>
      </c>
      <c r="C71" s="44">
        <v>85111</v>
      </c>
      <c r="D71" s="44">
        <v>6220</v>
      </c>
      <c r="E71" s="50" t="s">
        <v>110</v>
      </c>
      <c r="F71" s="45">
        <v>39858505.119999997</v>
      </c>
      <c r="G71" s="45">
        <v>6521507.5800000001</v>
      </c>
      <c r="H71" s="45">
        <v>6521491</v>
      </c>
      <c r="I71" s="46"/>
      <c r="J71" s="168" t="s">
        <v>169</v>
      </c>
      <c r="K71" s="45"/>
      <c r="L71" s="27" t="s">
        <v>35</v>
      </c>
    </row>
    <row r="72" spans="1:12" ht="42" customHeight="1" x14ac:dyDescent="0.2">
      <c r="A72" s="26" t="s">
        <v>143</v>
      </c>
      <c r="B72" s="44">
        <v>851</v>
      </c>
      <c r="C72" s="44">
        <v>85111</v>
      </c>
      <c r="D72" s="44">
        <v>6220</v>
      </c>
      <c r="E72" s="50" t="s">
        <v>66</v>
      </c>
      <c r="F72" s="45">
        <v>62546.57</v>
      </c>
      <c r="G72" s="45">
        <v>37013</v>
      </c>
      <c r="H72" s="45">
        <v>37013</v>
      </c>
      <c r="I72" s="46"/>
      <c r="J72" s="47"/>
      <c r="K72" s="45"/>
      <c r="L72" s="27" t="s">
        <v>35</v>
      </c>
    </row>
    <row r="73" spans="1:12" ht="57" customHeight="1" x14ac:dyDescent="0.2">
      <c r="A73" s="26" t="s">
        <v>144</v>
      </c>
      <c r="B73" s="44">
        <v>851</v>
      </c>
      <c r="C73" s="44">
        <v>85111</v>
      </c>
      <c r="D73" s="44">
        <v>6220</v>
      </c>
      <c r="E73" s="50" t="s">
        <v>67</v>
      </c>
      <c r="F73" s="45">
        <v>1826463</v>
      </c>
      <c r="G73" s="45">
        <v>85301</v>
      </c>
      <c r="H73" s="45">
        <v>85301</v>
      </c>
      <c r="I73" s="46"/>
      <c r="J73" s="47"/>
      <c r="K73" s="45"/>
      <c r="L73" s="27" t="s">
        <v>35</v>
      </c>
    </row>
    <row r="74" spans="1:12" ht="51" customHeight="1" x14ac:dyDescent="0.2">
      <c r="A74" s="26" t="s">
        <v>152</v>
      </c>
      <c r="B74" s="44">
        <v>851</v>
      </c>
      <c r="C74" s="44">
        <v>85111</v>
      </c>
      <c r="D74" s="44">
        <v>6220</v>
      </c>
      <c r="E74" s="50" t="s">
        <v>68</v>
      </c>
      <c r="F74" s="45">
        <v>5139238.5</v>
      </c>
      <c r="G74" s="45">
        <v>3231071</v>
      </c>
      <c r="H74" s="45">
        <v>3031071</v>
      </c>
      <c r="I74" s="46"/>
      <c r="J74" s="47" t="s">
        <v>168</v>
      </c>
      <c r="K74" s="45"/>
      <c r="L74" s="27" t="s">
        <v>35</v>
      </c>
    </row>
    <row r="75" spans="1:12" ht="33.75" customHeight="1" x14ac:dyDescent="0.2">
      <c r="A75" s="26" t="s">
        <v>153</v>
      </c>
      <c r="B75" s="44">
        <v>851</v>
      </c>
      <c r="C75" s="44">
        <v>85111</v>
      </c>
      <c r="D75" s="44">
        <v>6220</v>
      </c>
      <c r="E75" s="50" t="s">
        <v>69</v>
      </c>
      <c r="F75" s="45">
        <v>1126820</v>
      </c>
      <c r="G75" s="45">
        <v>1074030</v>
      </c>
      <c r="H75" s="45">
        <v>1074030</v>
      </c>
      <c r="I75" s="46"/>
      <c r="J75" s="47"/>
      <c r="K75" s="45"/>
      <c r="L75" s="27" t="s">
        <v>35</v>
      </c>
    </row>
    <row r="76" spans="1:12" ht="33.75" customHeight="1" x14ac:dyDescent="0.2">
      <c r="A76" s="92" t="s">
        <v>154</v>
      </c>
      <c r="B76" s="106">
        <v>851</v>
      </c>
      <c r="C76" s="106">
        <v>85111</v>
      </c>
      <c r="D76" s="106">
        <v>6220</v>
      </c>
      <c r="E76" s="97" t="s">
        <v>124</v>
      </c>
      <c r="F76" s="107">
        <v>34992</v>
      </c>
      <c r="G76" s="107">
        <v>34992</v>
      </c>
      <c r="H76" s="107">
        <v>34992</v>
      </c>
      <c r="I76" s="108"/>
      <c r="J76" s="109"/>
      <c r="K76" s="107"/>
      <c r="L76" s="95" t="s">
        <v>35</v>
      </c>
    </row>
    <row r="77" spans="1:12" ht="33.75" customHeight="1" x14ac:dyDescent="0.2">
      <c r="A77" s="92" t="s">
        <v>156</v>
      </c>
      <c r="B77" s="106">
        <v>851</v>
      </c>
      <c r="C77" s="106">
        <v>85111</v>
      </c>
      <c r="D77" s="106">
        <v>6220</v>
      </c>
      <c r="E77" s="97" t="s">
        <v>125</v>
      </c>
      <c r="F77" s="107">
        <v>194400</v>
      </c>
      <c r="G77" s="107">
        <v>194400</v>
      </c>
      <c r="H77" s="107">
        <v>194400</v>
      </c>
      <c r="I77" s="108"/>
      <c r="J77" s="109"/>
      <c r="K77" s="107"/>
      <c r="L77" s="95" t="s">
        <v>35</v>
      </c>
    </row>
    <row r="78" spans="1:12" ht="54" customHeight="1" x14ac:dyDescent="0.2">
      <c r="A78" s="26" t="s">
        <v>157</v>
      </c>
      <c r="B78" s="44">
        <v>851</v>
      </c>
      <c r="C78" s="44">
        <v>85111</v>
      </c>
      <c r="D78" s="44">
        <v>6220</v>
      </c>
      <c r="E78" s="50" t="s">
        <v>126</v>
      </c>
      <c r="F78" s="45">
        <v>47142</v>
      </c>
      <c r="G78" s="45">
        <v>47142</v>
      </c>
      <c r="H78" s="45">
        <v>47142</v>
      </c>
      <c r="I78" s="46"/>
      <c r="J78" s="47"/>
      <c r="K78" s="45"/>
      <c r="L78" s="27" t="s">
        <v>35</v>
      </c>
    </row>
    <row r="79" spans="1:12" ht="34.5" customHeight="1" x14ac:dyDescent="0.2">
      <c r="A79" s="92" t="s">
        <v>171</v>
      </c>
      <c r="B79" s="106">
        <v>851</v>
      </c>
      <c r="C79" s="106">
        <v>85111</v>
      </c>
      <c r="D79" s="106">
        <v>6220</v>
      </c>
      <c r="E79" s="97" t="s">
        <v>145</v>
      </c>
      <c r="F79" s="107">
        <v>12150</v>
      </c>
      <c r="G79" s="107">
        <v>12150</v>
      </c>
      <c r="H79" s="107">
        <v>2150</v>
      </c>
      <c r="I79" s="108"/>
      <c r="J79" s="170" t="s">
        <v>167</v>
      </c>
      <c r="K79" s="107"/>
      <c r="L79" s="95" t="s">
        <v>35</v>
      </c>
    </row>
    <row r="80" spans="1:12" ht="44.25" customHeight="1" x14ac:dyDescent="0.2">
      <c r="A80" s="26" t="s">
        <v>179</v>
      </c>
      <c r="B80" s="44">
        <v>851</v>
      </c>
      <c r="C80" s="44">
        <v>85111</v>
      </c>
      <c r="D80" s="44">
        <v>6220</v>
      </c>
      <c r="E80" s="50" t="s">
        <v>139</v>
      </c>
      <c r="F80" s="45">
        <v>306180</v>
      </c>
      <c r="G80" s="45">
        <v>306180</v>
      </c>
      <c r="H80" s="45">
        <v>117180</v>
      </c>
      <c r="I80" s="46"/>
      <c r="J80" s="47" t="s">
        <v>166</v>
      </c>
      <c r="K80" s="45"/>
      <c r="L80" s="27" t="s">
        <v>35</v>
      </c>
    </row>
    <row r="81" spans="1:17" ht="43.5" customHeight="1" x14ac:dyDescent="0.2">
      <c r="A81" s="26" t="s">
        <v>180</v>
      </c>
      <c r="B81" s="44">
        <v>851</v>
      </c>
      <c r="C81" s="44">
        <v>85111</v>
      </c>
      <c r="D81" s="44">
        <v>6220</v>
      </c>
      <c r="E81" s="50" t="s">
        <v>151</v>
      </c>
      <c r="F81" s="45">
        <v>109071</v>
      </c>
      <c r="G81" s="45">
        <v>109071</v>
      </c>
      <c r="H81" s="45">
        <v>109071</v>
      </c>
      <c r="I81" s="46"/>
      <c r="J81" s="47"/>
      <c r="K81" s="45"/>
      <c r="L81" s="27" t="s">
        <v>35</v>
      </c>
    </row>
    <row r="82" spans="1:17" ht="43.5" customHeight="1" x14ac:dyDescent="0.2">
      <c r="A82" s="92" t="s">
        <v>183</v>
      </c>
      <c r="B82" s="106">
        <v>851</v>
      </c>
      <c r="C82" s="106">
        <v>85111</v>
      </c>
      <c r="D82" s="106">
        <v>6220</v>
      </c>
      <c r="E82" s="97" t="s">
        <v>194</v>
      </c>
      <c r="F82" s="107">
        <v>116640</v>
      </c>
      <c r="G82" s="107">
        <v>116640</v>
      </c>
      <c r="H82" s="107">
        <v>116640</v>
      </c>
      <c r="I82" s="108"/>
      <c r="J82" s="109"/>
      <c r="K82" s="107"/>
      <c r="L82" s="95" t="s">
        <v>35</v>
      </c>
    </row>
    <row r="83" spans="1:17" ht="43.5" customHeight="1" x14ac:dyDescent="0.2">
      <c r="A83" s="92" t="s">
        <v>185</v>
      </c>
      <c r="B83" s="106">
        <v>851</v>
      </c>
      <c r="C83" s="106">
        <v>85111</v>
      </c>
      <c r="D83" s="106">
        <v>6220</v>
      </c>
      <c r="E83" s="97" t="s">
        <v>195</v>
      </c>
      <c r="F83" s="107">
        <v>48600</v>
      </c>
      <c r="G83" s="107">
        <v>48600</v>
      </c>
      <c r="H83" s="107">
        <v>48600</v>
      </c>
      <c r="I83" s="108"/>
      <c r="J83" s="109"/>
      <c r="K83" s="107"/>
      <c r="L83" s="95" t="s">
        <v>35</v>
      </c>
    </row>
    <row r="84" spans="1:17" ht="43.5" customHeight="1" x14ac:dyDescent="0.2">
      <c r="A84" s="92" t="s">
        <v>201</v>
      </c>
      <c r="B84" s="106">
        <v>851</v>
      </c>
      <c r="C84" s="106">
        <v>85111</v>
      </c>
      <c r="D84" s="106">
        <v>6220</v>
      </c>
      <c r="E84" s="97" t="s">
        <v>196</v>
      </c>
      <c r="F84" s="107">
        <v>262440</v>
      </c>
      <c r="G84" s="107">
        <v>262440</v>
      </c>
      <c r="H84" s="107">
        <v>262440</v>
      </c>
      <c r="I84" s="108"/>
      <c r="J84" s="109"/>
      <c r="K84" s="107"/>
      <c r="L84" s="95" t="s">
        <v>35</v>
      </c>
    </row>
    <row r="85" spans="1:17" ht="32.25" customHeight="1" thickBot="1" x14ac:dyDescent="0.25">
      <c r="A85" s="92" t="s">
        <v>202</v>
      </c>
      <c r="B85" s="106">
        <v>851</v>
      </c>
      <c r="C85" s="106">
        <v>85195</v>
      </c>
      <c r="D85" s="106">
        <v>6230</v>
      </c>
      <c r="E85" s="97" t="s">
        <v>71</v>
      </c>
      <c r="F85" s="107">
        <v>160000</v>
      </c>
      <c r="G85" s="107">
        <v>160000</v>
      </c>
      <c r="H85" s="107">
        <v>100000</v>
      </c>
      <c r="I85" s="108"/>
      <c r="J85" s="109" t="s">
        <v>193</v>
      </c>
      <c r="K85" s="107"/>
      <c r="L85" s="95" t="s">
        <v>35</v>
      </c>
      <c r="P85" s="2"/>
    </row>
    <row r="86" spans="1:17" ht="21.75" customHeight="1" thickBot="1" x14ac:dyDescent="0.25">
      <c r="A86" s="194" t="s">
        <v>72</v>
      </c>
      <c r="B86" s="195"/>
      <c r="C86" s="195"/>
      <c r="D86" s="195"/>
      <c r="E86" s="196"/>
      <c r="F86" s="110">
        <f>SUM(F67:F85)</f>
        <v>87118293.23999998</v>
      </c>
      <c r="G86" s="110">
        <f>SUM(G67:G85)</f>
        <v>24795011.579999998</v>
      </c>
      <c r="H86" s="110">
        <f>SUM(H67:H85)</f>
        <v>14815130</v>
      </c>
      <c r="I86" s="111"/>
      <c r="J86" s="110">
        <v>9979881.5800000001</v>
      </c>
      <c r="K86" s="110"/>
      <c r="L86" s="113"/>
      <c r="O86" s="2"/>
      <c r="P86" s="186"/>
      <c r="Q86" s="2"/>
    </row>
    <row r="87" spans="1:17" ht="38.25" customHeight="1" x14ac:dyDescent="0.2">
      <c r="A87" s="188" t="s">
        <v>203</v>
      </c>
      <c r="B87" s="189">
        <v>852</v>
      </c>
      <c r="C87" s="189">
        <v>85202</v>
      </c>
      <c r="D87" s="189">
        <v>6050</v>
      </c>
      <c r="E87" s="193" t="s">
        <v>198</v>
      </c>
      <c r="F87" s="137">
        <v>251000</v>
      </c>
      <c r="G87" s="137">
        <v>251000</v>
      </c>
      <c r="H87" s="137">
        <v>251000</v>
      </c>
      <c r="I87" s="143"/>
      <c r="J87" s="137"/>
      <c r="K87" s="137"/>
      <c r="L87" s="121" t="s">
        <v>208</v>
      </c>
      <c r="O87" s="2"/>
      <c r="P87" s="186"/>
      <c r="Q87" s="2"/>
    </row>
    <row r="88" spans="1:17" ht="21.75" customHeight="1" thickBot="1" x14ac:dyDescent="0.25">
      <c r="A88" s="212" t="s">
        <v>199</v>
      </c>
      <c r="B88" s="213"/>
      <c r="C88" s="213"/>
      <c r="D88" s="213"/>
      <c r="E88" s="214"/>
      <c r="F88" s="107">
        <f t="shared" ref="F88:H89" si="3">SUM(F87)</f>
        <v>251000</v>
      </c>
      <c r="G88" s="107">
        <f t="shared" si="3"/>
        <v>251000</v>
      </c>
      <c r="H88" s="107">
        <f t="shared" si="3"/>
        <v>251000</v>
      </c>
      <c r="I88" s="132"/>
      <c r="J88" s="107"/>
      <c r="K88" s="107"/>
      <c r="L88" s="118"/>
      <c r="O88" s="2"/>
      <c r="P88" s="186"/>
      <c r="Q88" s="2"/>
    </row>
    <row r="89" spans="1:17" ht="21.75" customHeight="1" thickBot="1" x14ac:dyDescent="0.25">
      <c r="A89" s="194" t="s">
        <v>200</v>
      </c>
      <c r="B89" s="195"/>
      <c r="C89" s="195"/>
      <c r="D89" s="195"/>
      <c r="E89" s="196"/>
      <c r="F89" s="110">
        <f t="shared" si="3"/>
        <v>251000</v>
      </c>
      <c r="G89" s="110">
        <f t="shared" si="3"/>
        <v>251000</v>
      </c>
      <c r="H89" s="110">
        <f t="shared" si="3"/>
        <v>251000</v>
      </c>
      <c r="I89" s="111"/>
      <c r="J89" s="110"/>
      <c r="K89" s="110"/>
      <c r="L89" s="113"/>
      <c r="O89" s="2"/>
      <c r="P89" s="186"/>
      <c r="Q89" s="2"/>
    </row>
    <row r="90" spans="1:17" ht="44.25" customHeight="1" x14ac:dyDescent="0.2">
      <c r="A90" s="178" t="s">
        <v>204</v>
      </c>
      <c r="B90" s="179">
        <v>853</v>
      </c>
      <c r="C90" s="179">
        <v>85333</v>
      </c>
      <c r="D90" s="179">
        <v>6050</v>
      </c>
      <c r="E90" s="180" t="s">
        <v>182</v>
      </c>
      <c r="F90" s="87">
        <v>22000</v>
      </c>
      <c r="G90" s="87">
        <v>22000</v>
      </c>
      <c r="H90" s="87">
        <v>22000</v>
      </c>
      <c r="I90" s="99"/>
      <c r="J90" s="87"/>
      <c r="K90" s="87"/>
      <c r="L90" s="190" t="s">
        <v>115</v>
      </c>
      <c r="P90" s="2"/>
    </row>
    <row r="91" spans="1:17" ht="21.75" customHeight="1" x14ac:dyDescent="0.2">
      <c r="A91" s="212" t="s">
        <v>181</v>
      </c>
      <c r="B91" s="213"/>
      <c r="C91" s="213"/>
      <c r="D91" s="213"/>
      <c r="E91" s="214"/>
      <c r="F91" s="45">
        <f>SUM(F90)</f>
        <v>22000</v>
      </c>
      <c r="G91" s="45">
        <f>SUM(G90)</f>
        <v>22000</v>
      </c>
      <c r="H91" s="45">
        <f>SUM(H90)</f>
        <v>22000</v>
      </c>
      <c r="I91" s="83"/>
      <c r="J91" s="45"/>
      <c r="K91" s="45"/>
      <c r="L91" s="182"/>
    </row>
    <row r="92" spans="1:17" ht="43.5" customHeight="1" x14ac:dyDescent="0.2">
      <c r="A92" s="151" t="s">
        <v>205</v>
      </c>
      <c r="B92" s="44">
        <v>853</v>
      </c>
      <c r="C92" s="44">
        <v>85333</v>
      </c>
      <c r="D92" s="44">
        <v>6060</v>
      </c>
      <c r="E92" s="181" t="s">
        <v>114</v>
      </c>
      <c r="F92" s="45">
        <v>65000</v>
      </c>
      <c r="G92" s="45">
        <v>65000</v>
      </c>
      <c r="H92" s="45">
        <v>65000</v>
      </c>
      <c r="I92" s="83"/>
      <c r="J92" s="47"/>
      <c r="K92" s="45"/>
      <c r="L92" s="84" t="s">
        <v>115</v>
      </c>
    </row>
    <row r="93" spans="1:17" ht="43.5" customHeight="1" x14ac:dyDescent="0.2">
      <c r="A93" s="151" t="s">
        <v>206</v>
      </c>
      <c r="B93" s="44">
        <v>853</v>
      </c>
      <c r="C93" s="44">
        <v>85333</v>
      </c>
      <c r="D93" s="44">
        <v>6060</v>
      </c>
      <c r="E93" s="150" t="s">
        <v>133</v>
      </c>
      <c r="F93" s="87">
        <v>322000</v>
      </c>
      <c r="G93" s="87">
        <v>322000</v>
      </c>
      <c r="H93" s="87">
        <v>322000</v>
      </c>
      <c r="I93" s="99"/>
      <c r="J93" s="88"/>
      <c r="K93" s="87"/>
      <c r="L93" s="192" t="s">
        <v>115</v>
      </c>
    </row>
    <row r="94" spans="1:17" ht="21.75" customHeight="1" thickBot="1" x14ac:dyDescent="0.25">
      <c r="A94" s="207" t="s">
        <v>116</v>
      </c>
      <c r="B94" s="208"/>
      <c r="C94" s="208"/>
      <c r="D94" s="208"/>
      <c r="E94" s="209"/>
      <c r="F94" s="120">
        <f>SUM(F92,F93)</f>
        <v>387000</v>
      </c>
      <c r="G94" s="120">
        <f>SUM(G92,G93)</f>
        <v>387000</v>
      </c>
      <c r="H94" s="120">
        <f>SUM(H92,H93)</f>
        <v>387000</v>
      </c>
      <c r="I94" s="58"/>
      <c r="J94" s="127"/>
      <c r="K94" s="120"/>
      <c r="L94" s="153"/>
    </row>
    <row r="95" spans="1:17" ht="17.25" customHeight="1" thickBot="1" x14ac:dyDescent="0.25">
      <c r="A95" s="194" t="s">
        <v>117</v>
      </c>
      <c r="B95" s="195"/>
      <c r="C95" s="195"/>
      <c r="D95" s="195"/>
      <c r="E95" s="196"/>
      <c r="F95" s="110">
        <f>F91+F94</f>
        <v>409000</v>
      </c>
      <c r="G95" s="110">
        <f>G91+G94</f>
        <v>409000</v>
      </c>
      <c r="H95" s="110">
        <f>H91+H94</f>
        <v>409000</v>
      </c>
      <c r="I95" s="111"/>
      <c r="J95" s="112"/>
      <c r="K95" s="110"/>
      <c r="L95" s="113"/>
    </row>
    <row r="96" spans="1:17" ht="39" customHeight="1" thickBot="1" x14ac:dyDescent="0.25">
      <c r="A96" s="233" t="s">
        <v>207</v>
      </c>
      <c r="B96" s="235">
        <v>921</v>
      </c>
      <c r="C96" s="235">
        <v>92113</v>
      </c>
      <c r="D96" s="235">
        <v>6220</v>
      </c>
      <c r="E96" s="237" t="s">
        <v>73</v>
      </c>
      <c r="F96" s="229">
        <v>100000</v>
      </c>
      <c r="G96" s="229">
        <v>98000</v>
      </c>
      <c r="H96" s="229">
        <v>98000</v>
      </c>
      <c r="I96" s="239"/>
      <c r="J96" s="80"/>
      <c r="K96" s="229"/>
      <c r="L96" s="231" t="s">
        <v>35</v>
      </c>
    </row>
    <row r="97" spans="1:12" ht="1.5" hidden="1" customHeight="1" x14ac:dyDescent="0.2">
      <c r="A97" s="234"/>
      <c r="B97" s="236"/>
      <c r="C97" s="236"/>
      <c r="D97" s="236"/>
      <c r="E97" s="238"/>
      <c r="F97" s="230"/>
      <c r="G97" s="230"/>
      <c r="H97" s="230"/>
      <c r="I97" s="240"/>
      <c r="J97" s="61"/>
      <c r="K97" s="230"/>
      <c r="L97" s="232"/>
    </row>
    <row r="98" spans="1:12" ht="18.75" customHeight="1" thickBot="1" x14ac:dyDescent="0.25">
      <c r="A98" s="207" t="s">
        <v>74</v>
      </c>
      <c r="B98" s="208"/>
      <c r="C98" s="208"/>
      <c r="D98" s="208"/>
      <c r="E98" s="209"/>
      <c r="F98" s="107">
        <f>SUM(F96)</f>
        <v>100000</v>
      </c>
      <c r="G98" s="107">
        <f>SUM(G96)</f>
        <v>98000</v>
      </c>
      <c r="H98" s="107">
        <f>SUM(H96)</f>
        <v>98000</v>
      </c>
      <c r="I98" s="108"/>
      <c r="J98" s="117"/>
      <c r="K98" s="107"/>
      <c r="L98" s="118"/>
    </row>
    <row r="99" spans="1:12" ht="18.75" customHeight="1" thickBot="1" x14ac:dyDescent="0.25">
      <c r="A99" s="194" t="s">
        <v>75</v>
      </c>
      <c r="B99" s="195"/>
      <c r="C99" s="195"/>
      <c r="D99" s="195"/>
      <c r="E99" s="196"/>
      <c r="F99" s="23">
        <f>SUM(F98)</f>
        <v>100000</v>
      </c>
      <c r="G99" s="23">
        <f>SUM(G98)</f>
        <v>98000</v>
      </c>
      <c r="H99" s="23">
        <f>SUM(H98)</f>
        <v>98000</v>
      </c>
      <c r="I99" s="32"/>
      <c r="J99" s="32"/>
      <c r="K99" s="23"/>
      <c r="L99" s="24"/>
    </row>
    <row r="100" spans="1:12" ht="21.75" customHeight="1" thickBot="1" x14ac:dyDescent="0.25">
      <c r="A100" s="210" t="s">
        <v>31</v>
      </c>
      <c r="B100" s="211"/>
      <c r="C100" s="211"/>
      <c r="D100" s="211"/>
      <c r="E100" s="211"/>
      <c r="F100" s="11">
        <f>SUM(F32,F36,F47,F50,F52,F66,F86,F89,F95,F99)</f>
        <v>221670887.85999995</v>
      </c>
      <c r="G100" s="11">
        <f>SUM(G32,G36,G47,G50,G52,G66,G86,G89,G95,G99)</f>
        <v>108033725.27</v>
      </c>
      <c r="H100" s="11">
        <f>SUM(H32,H36,H47,H50,H52,H66,H86,H89,H95,H99)</f>
        <v>61242334.489999995</v>
      </c>
      <c r="I100" s="11"/>
      <c r="J100" s="57">
        <f>SUM(J32,J47,J50,J66,J86,J89)</f>
        <v>46791390.780000001</v>
      </c>
      <c r="K100" s="11"/>
      <c r="L100" s="30"/>
    </row>
    <row r="101" spans="1:12" ht="8.25" customHeight="1" x14ac:dyDescent="0.2">
      <c r="A101" s="19"/>
      <c r="B101" s="19"/>
      <c r="C101" s="19"/>
      <c r="D101" s="19"/>
      <c r="E101" s="15"/>
      <c r="F101" s="20"/>
      <c r="G101" s="20"/>
      <c r="H101" s="20"/>
      <c r="I101" s="20"/>
      <c r="J101" s="21"/>
      <c r="K101" s="20"/>
      <c r="L101" s="19"/>
    </row>
    <row r="102" spans="1:12" hidden="1" x14ac:dyDescent="0.2"/>
    <row r="103" spans="1:12" ht="19.5" customHeight="1" x14ac:dyDescent="0.2">
      <c r="A103" s="1" t="s">
        <v>14</v>
      </c>
    </row>
    <row r="104" spans="1:12" x14ac:dyDescent="0.2">
      <c r="A104" s="1" t="s">
        <v>43</v>
      </c>
    </row>
    <row r="105" spans="1:12" x14ac:dyDescent="0.2">
      <c r="A105" s="1" t="s">
        <v>13</v>
      </c>
    </row>
    <row r="106" spans="1:12" x14ac:dyDescent="0.2">
      <c r="A106" s="206" t="s">
        <v>209</v>
      </c>
      <c r="B106" s="206"/>
      <c r="C106" s="206"/>
      <c r="D106" s="206"/>
      <c r="E106" s="206"/>
      <c r="F106" s="206"/>
      <c r="G106" s="206"/>
    </row>
    <row r="107" spans="1:12" x14ac:dyDescent="0.2">
      <c r="A107" s="206" t="s">
        <v>45</v>
      </c>
      <c r="B107" s="206"/>
      <c r="C107" s="206"/>
      <c r="D107" s="206"/>
      <c r="E107" s="206"/>
      <c r="F107" s="206"/>
      <c r="G107" s="206"/>
    </row>
    <row r="108" spans="1:12" x14ac:dyDescent="0.2">
      <c r="A108" s="1" t="s">
        <v>57</v>
      </c>
    </row>
    <row r="109" spans="1:12" ht="14.25" customHeight="1" x14ac:dyDescent="0.2">
      <c r="A109" s="1" t="s">
        <v>56</v>
      </c>
    </row>
    <row r="110" spans="1:12" x14ac:dyDescent="0.2">
      <c r="A110" s="8" t="s">
        <v>24</v>
      </c>
    </row>
  </sheetData>
  <mergeCells count="60">
    <mergeCell ref="A65:E65"/>
    <mergeCell ref="A60:E60"/>
    <mergeCell ref="F67:F68"/>
    <mergeCell ref="G67:G68"/>
    <mergeCell ref="H67:H68"/>
    <mergeCell ref="I67:I68"/>
    <mergeCell ref="A66:E66"/>
    <mergeCell ref="A67:A68"/>
    <mergeCell ref="B67:B68"/>
    <mergeCell ref="C67:C68"/>
    <mergeCell ref="D67:D68"/>
    <mergeCell ref="A49:E49"/>
    <mergeCell ref="K96:K97"/>
    <mergeCell ref="L96:L97"/>
    <mergeCell ref="A96:A97"/>
    <mergeCell ref="B96:B97"/>
    <mergeCell ref="C96:C97"/>
    <mergeCell ref="D96:D97"/>
    <mergeCell ref="E96:E97"/>
    <mergeCell ref="F96:F97"/>
    <mergeCell ref="G96:G97"/>
    <mergeCell ref="H96:H97"/>
    <mergeCell ref="I96:I97"/>
    <mergeCell ref="K67:K68"/>
    <mergeCell ref="L67:L68"/>
    <mergeCell ref="A52:E52"/>
    <mergeCell ref="E67:E68"/>
    <mergeCell ref="A32:E32"/>
    <mergeCell ref="A47:E47"/>
    <mergeCell ref="A36:E36"/>
    <mergeCell ref="A44:E44"/>
    <mergeCell ref="A31:E31"/>
    <mergeCell ref="A46:E46"/>
    <mergeCell ref="A106:G106"/>
    <mergeCell ref="A107:G107"/>
    <mergeCell ref="A86:E86"/>
    <mergeCell ref="A98:E98"/>
    <mergeCell ref="A100:E100"/>
    <mergeCell ref="A99:E99"/>
    <mergeCell ref="A94:E94"/>
    <mergeCell ref="A95:E95"/>
    <mergeCell ref="A91:E91"/>
    <mergeCell ref="A88:E88"/>
    <mergeCell ref="A89:E89"/>
    <mergeCell ref="A50:E50"/>
    <mergeCell ref="A1:L1"/>
    <mergeCell ref="A3:A7"/>
    <mergeCell ref="B3:B7"/>
    <mergeCell ref="C3:C7"/>
    <mergeCell ref="E3:E7"/>
    <mergeCell ref="L3:L7"/>
    <mergeCell ref="K5:K7"/>
    <mergeCell ref="I5:I7"/>
    <mergeCell ref="G4:G7"/>
    <mergeCell ref="J5:J7"/>
    <mergeCell ref="D3:D7"/>
    <mergeCell ref="G3:K3"/>
    <mergeCell ref="H4:K4"/>
    <mergeCell ref="F3:F7"/>
    <mergeCell ref="H5:H7"/>
  </mergeCells>
  <phoneticPr fontId="9" type="noConversion"/>
  <printOptions horizontalCentered="1"/>
  <pageMargins left="0.51181102362204722" right="0.39370078740157483" top="1.1811023622047245" bottom="0.78740157480314965" header="0.51181102362204722" footer="0.51181102362204722"/>
  <pageSetup paperSize="9" scale="75" fitToHeight="4" orientation="landscape" useFirstPageNumber="1" r:id="rId1"/>
  <headerFooter alignWithMargins="0">
    <oddHeader xml:space="preserve">&amp;RZałącznik Nr 4
do UCHWAŁY  Nr 
RADY POWIATU W RADOMIU
z dnia
Zmiany do Tabeli Nr 4 do UCHWAŁY BUDŻETOWEJ Nr 518/L/2022 z dnia 28 grudnia 2022 r.
</oddHeader>
    <oddFooter>Strona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Tabela Nr 4</vt:lpstr>
      <vt:lpstr>'Tabela Nr 4'!Tytuły_wydruku</vt:lpstr>
    </vt:vector>
  </TitlesOfParts>
  <Company>RIO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Dariusz Fałkowski</dc:creator>
  <cp:lastModifiedBy>mmastalarek</cp:lastModifiedBy>
  <cp:lastPrinted>2023-08-02T10:45:34Z</cp:lastPrinted>
  <dcterms:created xsi:type="dcterms:W3CDTF">1998-12-09T13:02:10Z</dcterms:created>
  <dcterms:modified xsi:type="dcterms:W3CDTF">2023-08-03T09:19:23Z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-1994778144</vt:i4>
  </property>
  <property fmtid="{D5CDD505-2E9C-101B-9397-08002B2CF9AE}" pid="3" name="_EmailSubject">
    <vt:lpwstr/>
  </property>
  <property fmtid="{D5CDD505-2E9C-101B-9397-08002B2CF9AE}" pid="4" name="_AuthorEmail">
    <vt:lpwstr>prezes@bydgoszcz.rio.gov.pl</vt:lpwstr>
  </property>
  <property fmtid="{D5CDD505-2E9C-101B-9397-08002B2CF9AE}" pid="5" name="_AuthorEmailDisplayName">
    <vt:lpwstr>Prezes</vt:lpwstr>
  </property>
  <property fmtid="{D5CDD505-2E9C-101B-9397-08002B2CF9AE}" pid="6" name="_ReviewingToolsShownOnce">
    <vt:lpwstr/>
  </property>
</Properties>
</file>