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mastalarek\Desktop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52511"/>
</workbook>
</file>

<file path=xl/calcChain.xml><?xml version="1.0" encoding="utf-8"?>
<calcChain xmlns="http://schemas.openxmlformats.org/spreadsheetml/2006/main">
  <c r="H116" i="27" l="1"/>
  <c r="G116" i="27"/>
  <c r="F116" i="27"/>
  <c r="H108" i="27"/>
  <c r="G108" i="27"/>
  <c r="F108" i="27"/>
  <c r="H107" i="27"/>
  <c r="G107" i="27"/>
  <c r="F107" i="27"/>
  <c r="H99" i="27" l="1"/>
  <c r="G99" i="27"/>
  <c r="F99" i="27"/>
  <c r="H98" i="27"/>
  <c r="G98" i="27"/>
  <c r="F98" i="27"/>
  <c r="F96" i="27" l="1"/>
  <c r="H96" i="27" l="1"/>
  <c r="G96" i="27"/>
  <c r="H62" i="27" l="1"/>
  <c r="G62" i="27"/>
  <c r="F62" i="27"/>
  <c r="H66" i="27" l="1"/>
  <c r="G66" i="27"/>
  <c r="F66" i="27"/>
  <c r="J115" i="27" l="1"/>
  <c r="H114" i="27"/>
  <c r="H115" i="27" s="1"/>
  <c r="G114" i="27"/>
  <c r="G115" i="27" s="1"/>
  <c r="F114" i="27"/>
  <c r="F115" i="27" s="1"/>
  <c r="H55" i="27" l="1"/>
  <c r="G55" i="27"/>
  <c r="F55" i="27"/>
  <c r="H31" i="27" l="1"/>
  <c r="F31" i="27"/>
  <c r="H37" i="27" l="1"/>
  <c r="G37" i="27"/>
  <c r="F37" i="27"/>
  <c r="H101" i="27" l="1"/>
  <c r="G101" i="27"/>
  <c r="F101" i="27"/>
  <c r="J67" i="27" l="1"/>
  <c r="J52" i="27" l="1"/>
  <c r="J116" i="27" s="1"/>
  <c r="H51" i="27"/>
  <c r="H52" i="27" s="1"/>
  <c r="G51" i="27"/>
  <c r="G52" i="27" s="1"/>
  <c r="F51" i="27"/>
  <c r="F52" i="27" s="1"/>
  <c r="H104" i="27"/>
  <c r="H105" i="27" s="1"/>
  <c r="G104" i="27"/>
  <c r="G105" i="27" s="1"/>
  <c r="F104" i="27"/>
  <c r="F105" i="27" s="1"/>
  <c r="H48" i="27" l="1"/>
  <c r="G48" i="27"/>
  <c r="F48" i="27"/>
  <c r="H92" i="27" l="1"/>
  <c r="F92" i="27"/>
  <c r="G92" i="27" l="1"/>
  <c r="H46" i="27"/>
  <c r="H49" i="27" s="1"/>
  <c r="F46" i="27"/>
  <c r="F49" i="27" s="1"/>
  <c r="G20" i="27"/>
  <c r="G18" i="27"/>
  <c r="G17" i="27"/>
  <c r="G16" i="27"/>
  <c r="G13" i="27"/>
  <c r="G31" i="27" l="1"/>
  <c r="G46" i="27"/>
  <c r="G49" i="27" s="1"/>
  <c r="F67" i="27" l="1"/>
  <c r="F32" i="27"/>
  <c r="G32" i="27"/>
  <c r="H32" i="27"/>
  <c r="H111" i="27"/>
  <c r="H112" i="27" s="1"/>
  <c r="G111" i="27"/>
  <c r="G112" i="27" s="1"/>
  <c r="F111" i="27"/>
  <c r="F112" i="27" s="1"/>
  <c r="H67" i="27" l="1"/>
  <c r="G67" i="27"/>
</calcChain>
</file>

<file path=xl/sharedStrings.xml><?xml version="1.0" encoding="utf-8"?>
<sst xmlns="http://schemas.openxmlformats.org/spreadsheetml/2006/main" count="314" uniqueCount="242">
  <si>
    <t>9.</t>
  </si>
  <si>
    <t>10.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</si>
  <si>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</si>
  <si>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</si>
  <si>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</si>
  <si>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</si>
  <si>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</si>
  <si>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</si>
  <si>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</si>
  <si>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</si>
  <si>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</si>
  <si>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</si>
  <si>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</si>
  <si>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</si>
  <si>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</si>
  <si>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</si>
  <si>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</si>
  <si>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</si>
  <si>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</si>
  <si>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</si>
  <si>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</si>
  <si>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</si>
  <si>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</si>
  <si>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</si>
  <si>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</si>
  <si>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</si>
  <si>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</si>
  <si>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>PZDP</t>
  </si>
  <si>
    <t>Ogółem wydatki inwestycyjne dz. 600</t>
  </si>
  <si>
    <t>Ogółem dz. 600</t>
  </si>
  <si>
    <t>Ogółem dz. 750</t>
  </si>
  <si>
    <t>Ogółem wydatki i zakupy inwestycyjne</t>
  </si>
  <si>
    <t>13.</t>
  </si>
  <si>
    <t>17.</t>
  </si>
  <si>
    <t>18.</t>
  </si>
  <si>
    <t>Starostwo Powiatowe</t>
  </si>
  <si>
    <t>14.</t>
  </si>
  <si>
    <t>16.</t>
  </si>
  <si>
    <t>19.</t>
  </si>
  <si>
    <t>22.</t>
  </si>
  <si>
    <t>Ogółem dz. 801</t>
  </si>
  <si>
    <t>Ogółem wydatki inwestycyjne dz. 801</t>
  </si>
  <si>
    <t>A. Dotacje i środki z budżetu państwa (np. od wojewody)</t>
  </si>
  <si>
    <t>24.</t>
  </si>
  <si>
    <t>D. Środki Rządowego Funduszu Inwestycji Lokalnych</t>
  </si>
  <si>
    <t>Ogółem wydatki inwestycyjne dz. 750</t>
  </si>
  <si>
    <t>Ogółem wydatki na zakupy inwestycyjne dz. 801</t>
  </si>
  <si>
    <t>20.</t>
  </si>
  <si>
    <t>21.</t>
  </si>
  <si>
    <t>23.</t>
  </si>
  <si>
    <t>27.</t>
  </si>
  <si>
    <t>32.</t>
  </si>
  <si>
    <t>Jednostka organizacyjna realizująca zadanie lub koordynująca wykonanie zadania</t>
  </si>
  <si>
    <t>Zadania inwestycyjne w 2023 r.</t>
  </si>
  <si>
    <t>F. Inne źródła</t>
  </si>
  <si>
    <t>E. Środki Rządowego Funduszu Polski Ład</t>
  </si>
  <si>
    <r>
      <t xml:space="preserve">rok budżetowy 2023 </t>
    </r>
    <r>
      <rPr>
        <b/>
        <sz val="10"/>
        <rFont val="Arial CE"/>
        <charset val="238"/>
      </rPr>
      <t>(8+9+10+11)</t>
    </r>
  </si>
  <si>
    <t>Odszkodowania za grunty zajęte pod rozbudowę dróg powiatowych</t>
  </si>
  <si>
    <t>Modernizacja i adaptacja pomieszczeń w budynku Starostwa Powiatowego w Radomiu</t>
  </si>
  <si>
    <t>Modernizacja łazienek w budynku Starostwa Powiatowego w Radomiu przy ul. Granicznej 24</t>
  </si>
  <si>
    <t>Modernizacja i adaptacja pomieszczeń w budynku Starostwa Powiatowego przy ul. Granicznej 24</t>
  </si>
  <si>
    <t>Modernizacja elewacji budynku Starostwa Powiatowego w Radomiu wraz z zagospodarowaniem terenu i przebudową schodów</t>
  </si>
  <si>
    <t>Modernizacja budynków Samodzielnego Publicznego Zespołu Zakładów Opieki Zdrowotnej w Pionkach im. Lecha i Marii Kaczyńskich - Pary Prezydenckiej</t>
  </si>
  <si>
    <t>Wykonanie przyłącza gazowego wraz z dokumentacją w SPZZOZ w Pionkach</t>
  </si>
  <si>
    <t>Budowa kotłowni własnej zasilanej gazem ziemnym dla kompleksu budynków Szpitala wraz z dokumentacją i pierwszym wyposażeniem w SPZZOZ w Pionkach</t>
  </si>
  <si>
    <t>Przebudowa pomieszczeń istniejącego oddziału pediatrii pierwsze piętro budynek B wraz z dobudową szybu windowego Szpitala w Iłży</t>
  </si>
  <si>
    <t>Modernizacja kotłowni Szpitala przy ul. Danuty Siedzikówny "Inki" 4 w Iłży</t>
  </si>
  <si>
    <t>6050/6370</t>
  </si>
  <si>
    <t>Budowa Hospicjum stacjonarnego - GOŚCINIEC KRÓLOWEJ APOSTOŁÓW</t>
  </si>
  <si>
    <t>Ogółem dz. 851</t>
  </si>
  <si>
    <t>Przygotowanie dokumentacji projektowej w celu przebudowy budynku Powiatowego Instytutu Kultury</t>
  </si>
  <si>
    <t>Ogółem wydatki inwestycyjne dz. 921</t>
  </si>
  <si>
    <t>Ogółem dz. 921</t>
  </si>
  <si>
    <t>Projekt ASI - Regionalne partnerstwo samorządów Mazowsza dla aktywizacji społeczeństwa informacyjnego w zakresie e-administracji i geoinformacji</t>
  </si>
  <si>
    <t xml:space="preserve">Ogółem dz. 710 </t>
  </si>
  <si>
    <t>Budowa amfiteatru, miniobserwatorium oraz łącznika między szkołą a internatem na terenie Zespołu Szkół i Placówek w Chwałowicach</t>
  </si>
  <si>
    <t>Kompleksowa modernizacja głównego budynku Zespołu Szkół im. J. Śniadeckiego w Pionkach, z dostosowaniem do potrzeb osób niepełnosprawnych</t>
  </si>
  <si>
    <t>Zakup autobusu do przewozu uczniów niepełnosprawnych Zespołu Szkół im. J. Śniadeckiego w Pionkach</t>
  </si>
  <si>
    <t>Zakup samochodu osobowego typu "mikrobus" do przewozu dzieci i młodzieży z niepełnosprawnościami</t>
  </si>
  <si>
    <t>25.</t>
  </si>
  <si>
    <t>26.</t>
  </si>
  <si>
    <t>28.</t>
  </si>
  <si>
    <t>29.</t>
  </si>
  <si>
    <t>30.</t>
  </si>
  <si>
    <t>31.</t>
  </si>
  <si>
    <t>33.</t>
  </si>
  <si>
    <t>36.</t>
  </si>
  <si>
    <t>34.</t>
  </si>
  <si>
    <t>35.</t>
  </si>
  <si>
    <t>37.</t>
  </si>
  <si>
    <t>38.</t>
  </si>
  <si>
    <t>39.</t>
  </si>
  <si>
    <t>Przebudowa drogi powiatowej nr 3508W Radom-Dąbrówka Podłężna polegająca na budowie chodnika w m. Dąbrówka Nagórna  - gmina Zakrzew</t>
  </si>
  <si>
    <t>Przebudowa drogi powiatowej nr 3529W Kiedrzyn-Małęczyn - do drogi krajowej nr 9 - gmina Skaryszew</t>
  </si>
  <si>
    <t>Rozbudowa drogi powiatowej nr 3523W Jedlnia-Sokoły-Pionki, ulica Radomska i Aleja Jana Pawła II - miasto Pionki</t>
  </si>
  <si>
    <t>Rozbudowa drogi powiatowej nr 3539W Radom-Gębarzów-Polany - gmina Kowala, Skaryszew, Wierzbica</t>
  </si>
  <si>
    <t>Rozbudowa drogi powiatowej nr 3540W Parznice-Skaryszew - gmina Skaryszew</t>
  </si>
  <si>
    <t>Rozbudowa drogi powiatowej nr 3556W Wierzbica-Zbijów-gr. województwa - gmina Wierzbica</t>
  </si>
  <si>
    <t>Rozbudowa drogi powiatowej nr 3564W Radom-Augustów-Kowala-Parznice - gmina Kowala</t>
  </si>
  <si>
    <t>Rozbudowa drogi powiatowej nr 3565W Wolanów-Kończyce - gmina Wolanów</t>
  </si>
  <si>
    <t>Rozbudowa drogi powiatowej nr 3570W Zakrzew-Wolanów-Augustów - gmina Wolanów, Zakrzew</t>
  </si>
  <si>
    <t>Rozbudowa drogi powiatowej nr 4010W Orońsko-Dąbrówka Zabłotnia-Ruda Mała - gmina Kowala</t>
  </si>
  <si>
    <t>Rozbudowa drogi powiatowej nr 3518W Wola Goryńska-Stare Mąkosy-Jedlnia z rozbiórką istniejącego mostu i budową nowego obiektu mostowego na rzece Radomce w m. Mąkosy Stare - gmina Jastrzębia, Pionki</t>
  </si>
  <si>
    <t>Budowa obiektu mostowego na rzece Iłżance wraz z budową drogi powiatowej nr 3554W gr. woj.-Seredzice-Iłża - gmina Iłża</t>
  </si>
  <si>
    <t>Przebudowa drogi powiatowej nr 3505W Jaszowice-Wacławów-Sławno - gmina Zakrzew</t>
  </si>
  <si>
    <t>Przebudowa drogi powiatowej nr 3553W gr. woj.-Jasieniec Iłżecki Górny-Pastwiska polegająca na budowie chodnika w m. Jasieniec Iłżecki Nowy - gmina Iłża</t>
  </si>
  <si>
    <t>Poprawa stanu infrastruktury Samodzielnego Publicznego Zespołu Zakładów Opieki Zdrowotnej w Pionkach poprzez rozbudowę infrastruktury, rewitalizację istniejącego budynku w jednej lokalizacji wraz z dokumentacją oraz zakup pierwszego wyposażenia - etap I</t>
  </si>
  <si>
    <t>Poprawa stanu infrastruktury Samodzielnego Publicznego Zespołu Zakładów Opieki Zdrowotnej w Pionkach poprzez rozbudowę infrastruktury, rewitalizację istniejącego budynku w jednej lokalizacji wraz z dokumentacją, nadzorem inwestorskim oraz zakup pierwszego wyposażenia - etap II</t>
  </si>
  <si>
    <t>Rozbudowa drogi powiatowej nr 3554W gr. woj. Seredzice-Iłża - gmina Iłża</t>
  </si>
  <si>
    <t>Zakup plotera</t>
  </si>
  <si>
    <t>CKZiU w Pionkach</t>
  </si>
  <si>
    <t>Dostawa regałów archiwalnych do budynku Filii PUP w Pionkach dla potrzeb Wydziału Komunikacji Starostwa Powiatowego w Radomiu</t>
  </si>
  <si>
    <t>Powiatowy Urząd Pracy w Radomiu</t>
  </si>
  <si>
    <t>Ogółem wydatki na zakupy inwestycyjne dz. 853</t>
  </si>
  <si>
    <t>Ogółem dz. 853</t>
  </si>
  <si>
    <t>40.</t>
  </si>
  <si>
    <t>41.</t>
  </si>
  <si>
    <t>42.</t>
  </si>
  <si>
    <t>Zakup zintegrowanego systemu zarządzania informacją w Starostwie Powiatowym w Radomiu</t>
  </si>
  <si>
    <t>Ogółem wydatki na zakupy inwestycyjne dz. 750</t>
  </si>
  <si>
    <t>44.</t>
  </si>
  <si>
    <t>Wykonanie projektu przebudowy i modernizacji Apteki szpitalnej przy SPZZOZ-Szpital w Iłży</t>
  </si>
  <si>
    <t>Zakup aparatu tomografii komputerowej OCT dla Poradni Okulistycznej w SPZZOZ-Szpital w Iłży</t>
  </si>
  <si>
    <t>Zakup sprzętu medycznego dla: Poradni Alergologicznej, Poradni Dermatologicznej, Poradni Gruźlicy i Chorób Płuc w SPZZOZ-Szpital w Iłży</t>
  </si>
  <si>
    <t>Ogółem dz. 754</t>
  </si>
  <si>
    <t>45.</t>
  </si>
  <si>
    <t>46.</t>
  </si>
  <si>
    <t>47.</t>
  </si>
  <si>
    <t>6050/6220/6370</t>
  </si>
  <si>
    <t>Budowa drogi powiatowej nr 3561W Mniszek-Omięcin-Szydłowiec - gmina Wolanów</t>
  </si>
  <si>
    <t>Dostawa i montaż instalacji fotowoltaicznej dla dwóch budynków Powiatowego Urzędu Pracy zlokalizowanych w Radomiu i Pionkach</t>
  </si>
  <si>
    <t>48.</t>
  </si>
  <si>
    <t>Utworzenie wirtualnej strzelnicy w Zespole Szkół Ponadpodstawowych w Iłży</t>
  </si>
  <si>
    <t>Ogółem wydatki inwestycyjne dz. 752</t>
  </si>
  <si>
    <t>Ogółem dz. 752</t>
  </si>
  <si>
    <t>49.</t>
  </si>
  <si>
    <t>Zakup sprzętu medycznego na potrzeby Oddziału Ginekologiczno-Położniczego SPZZOZ Szpitala w Iłży</t>
  </si>
  <si>
    <t>Budowa zjazdu z ulicy Radomskiej w Pionkach na teren Zespołu Szkół im. J. Śniadeckiego w Pionkach</t>
  </si>
  <si>
    <t>Zespół Szkół im.J. Śniadeckiego w Pionkach</t>
  </si>
  <si>
    <t>50.</t>
  </si>
  <si>
    <t>51.</t>
  </si>
  <si>
    <t>52.</t>
  </si>
  <si>
    <t>Zakup kolposkopu do Poradni Ginekologiczno-Położniczej przy SPZZOZ - Szpital w Iłży</t>
  </si>
  <si>
    <t>Opracowanie dokumentacji projektowo-kosztorysowej na przebudowę części budynku CKZiU w Pionkach w ramach zadania pn.: Utworzenie i funkcjonowanie Branżowego Centrum Umiejętności w Pionkach</t>
  </si>
  <si>
    <t>Dostosowanie budynków Starostwa Powiatowego w Radomiu w celu likwidacji barier architektonicznych i informacyjno-komunikacyjnych</t>
  </si>
  <si>
    <t>Zakup konia rasy śląskiej</t>
  </si>
  <si>
    <t>Zespół Szkół i Placówek w Chwałowicach</t>
  </si>
  <si>
    <t>Zakup i montaż instalacji fotowoltaicznej w obiektach użytkowanych przez Komendę Miejską Państwowej Straży Pożarnej w Radomiu</t>
  </si>
  <si>
    <t>Zakup trzech zestawów narzędzi ortopedycznych do zabiegów artroskopowych w SPZZOZ w Pionkach</t>
  </si>
  <si>
    <t>53.</t>
  </si>
  <si>
    <t>54.</t>
  </si>
  <si>
    <t>55.</t>
  </si>
  <si>
    <t>56.</t>
  </si>
  <si>
    <t>57.</t>
  </si>
  <si>
    <t>A.       177 892,00</t>
  </si>
  <si>
    <t>E.     2 630 974,00</t>
  </si>
  <si>
    <t>E.     5 000 000,00</t>
  </si>
  <si>
    <t xml:space="preserve">B.       200 000,00                                                                 </t>
  </si>
  <si>
    <t>E.    9 320 865,00</t>
  </si>
  <si>
    <t>B.      189 000,00</t>
  </si>
  <si>
    <t>B.        10 000,00</t>
  </si>
  <si>
    <t>B.      200 000,00</t>
  </si>
  <si>
    <t>D.              16,58</t>
  </si>
  <si>
    <t>11.</t>
  </si>
  <si>
    <t>58.</t>
  </si>
  <si>
    <t>Przebudowa dachu i wyposażenie sali gimnastycznej Zespołu Szkół im. J. Śniadeckiego w Pionkach</t>
  </si>
  <si>
    <t>Rozbudowa obiektu mostowego przez rzekę Wiązownicę wraz z rozbudową drogi powiatowej nr 3336W Wieniawa-Przytyk-Jedlińsk od skrzyżowania z drogą powiatową nr 3334W do drogi gminnej 350913W - gmina Przytyk</t>
  </si>
  <si>
    <t>Realizacja inwestycji drogowej - remont odcinka ulicy Tadeusza Mazowieckiego w Radomiu polegającej na remoncie nawierzchni chodnika i miejsc postojowych na wysokości budynku Starostwa Powiatowego przy ul. Tadeusza Mazowieckiego 7</t>
  </si>
  <si>
    <t>59.</t>
  </si>
  <si>
    <t>60.</t>
  </si>
  <si>
    <t>Ogółem wydatki inwestycyjne dz. 853</t>
  </si>
  <si>
    <t>61.</t>
  </si>
  <si>
    <t>43.</t>
  </si>
  <si>
    <t>62.</t>
  </si>
  <si>
    <t>Modernizacja elewacji budynku B Starostwa Powiatowego w Radomiu wraz z przebudową schodów</t>
  </si>
  <si>
    <t>PLAN ZRÓWNOWAŻONEJ MOBILNOŚCI MIEJSKIEJ DLA GMIN OBSZARU FUNKCJONALNEGO RADOMIA 2030+</t>
  </si>
  <si>
    <t>Dofinansowanie inwestycji polegającej na budowie odcinka drogi łączącej drogę powiatową nr 3565W oraz ulicę Małcużynskiego w Radomiu wraz z odwodnieniem i oświetleniem</t>
  </si>
  <si>
    <t>Zakup i dostawa urządzeń wielofunkcyjnych</t>
  </si>
  <si>
    <t>Adaptacja pomieszczenia w celu przygotowania trzech nowych pracowni pod potrzeby kształcenia zawodowego</t>
  </si>
  <si>
    <t>B.        60 000,00</t>
  </si>
  <si>
    <t>Opracowanie programu funkcjonalno-użytkowego przebudowy Oddziału Chorób Wewnętrznych w SPZZOZ - Szpital w Iłży</t>
  </si>
  <si>
    <t>Zakup płuczko-dezynfektora na potrzeby Oddziału Pediatrii w SPZZOZ - Szpital w Iłży</t>
  </si>
  <si>
    <t>Zakup myjni dezynfektora do Punktu Sterylizacji w SPZZOZ - Szpital w Iłży</t>
  </si>
  <si>
    <t>Adaptacja pomieszczeń w pawilonie zachowawczym na potrzeby instalacji rezonansu magnetycznego w SPZZOZ w Pionkach</t>
  </si>
  <si>
    <t>Wykonanie systemu przyzywowo-alarmowego w budynku mieszkalnym nr 1 DPS w Jedlance</t>
  </si>
  <si>
    <t>Ogółem wydatki inwestycyjne dz. 852</t>
  </si>
  <si>
    <t>Ogółem dz. 852</t>
  </si>
  <si>
    <t>63.</t>
  </si>
  <si>
    <t>64.</t>
  </si>
  <si>
    <t>65.</t>
  </si>
  <si>
    <t>66.</t>
  </si>
  <si>
    <t>67.</t>
  </si>
  <si>
    <t>68.</t>
  </si>
  <si>
    <t>69.</t>
  </si>
  <si>
    <t>Dom Pomocy Społecznej w Jedlance</t>
  </si>
  <si>
    <t>C. Środki Rządowego Funduszu Rozwoju Dróg</t>
  </si>
  <si>
    <t>Modernizacja monitoringu wizyjnego w budynku Starostwa Powiatowego w Radomiu przy ul. Granicznej 24</t>
  </si>
  <si>
    <t>Zakup pojazdu służbowego dla Komendy Miejskiej Policji w Radomiu na potrzeby Posterunku Policji w Wolanowie</t>
  </si>
  <si>
    <t>A.      350.000,00</t>
  </si>
  <si>
    <t>Ogółem wydatki inwestycyjne dz. 926</t>
  </si>
  <si>
    <t>Ogółem dz. 926</t>
  </si>
  <si>
    <t>70.</t>
  </si>
  <si>
    <t>Rozbudowa drogi powiatowej nr 3560W Ruda Wielka-Dąbrówka Warszawska - gmina Wierzbica</t>
  </si>
  <si>
    <t>B.            30 000,00</t>
  </si>
  <si>
    <t>B.       1 400 000,00</t>
  </si>
  <si>
    <t>C.        2 656 980,28</t>
  </si>
  <si>
    <t>B.           261 630,00</t>
  </si>
  <si>
    <t>B.       1 000 000,00      C.        2 840 266,69</t>
  </si>
  <si>
    <t>B.          400 000,00          C.        6 533 409,51</t>
  </si>
  <si>
    <t>71.</t>
  </si>
  <si>
    <t>Budowa sali sportowej przy Liceum Ogólnokształcącym w Iłży wraz z łącznikiem oraz modernizacją kotłowni</t>
  </si>
  <si>
    <t>Zakup dwóch myjni - dezynfektorów dla ZOL w SPZZOZ w Pionkach</t>
  </si>
  <si>
    <t>Zakup tonometru bezkontaktowego z pachymetrem wraz z niezbędnym wyposażeniem do Poradni Okulistycznej SPZZOZ - Szpital w Iłży</t>
  </si>
  <si>
    <t>Zakup osprzętu do laparoskopu na Bloku Operacyjnym SPZZOZ - Szpital w Iłży</t>
  </si>
  <si>
    <t xml:space="preserve">PINB </t>
  </si>
  <si>
    <t>Dom Pomocy Społecznej w Wierzbicy</t>
  </si>
  <si>
    <t xml:space="preserve">Adaptacja części świetlicy na pomieszczenie biurowe w budynku Domu Pomocy Społecznej w Wierzbicy przy ul. Sienkiewicza 37 </t>
  </si>
  <si>
    <t>Dostosowanie budynku mieszkalnego nr 1 DPS w Jedlance do przepisów przeciwpożarowych</t>
  </si>
  <si>
    <t>72.</t>
  </si>
  <si>
    <t>73.</t>
  </si>
  <si>
    <t>74.</t>
  </si>
  <si>
    <t>75.</t>
  </si>
  <si>
    <t>76.</t>
  </si>
  <si>
    <t>Zakup i montaż serwerowni - informatyzacja EZD</t>
  </si>
  <si>
    <t>B.          268.594,00</t>
  </si>
  <si>
    <t>A.           60.000,00</t>
  </si>
  <si>
    <t>Dostosowanie budynku PUP w Radomiu dla potrzeb osób niepełnosprawnych</t>
  </si>
  <si>
    <t>A.        7 000 000,00  B.        1 695 374,00</t>
  </si>
  <si>
    <t>Zaprojektowanie i wykonanie weksyliów oraz pieczęci ozdobnych Powiatu Radomskiego</t>
  </si>
  <si>
    <t>15.</t>
  </si>
  <si>
    <t>Zakup maszyny do mycia podłóg</t>
  </si>
  <si>
    <t>Ogółem wydatki na zakupy inwestycyjne dz. 852</t>
  </si>
  <si>
    <t>77.</t>
  </si>
  <si>
    <t>78.</t>
  </si>
  <si>
    <t>79.</t>
  </si>
  <si>
    <t>Wykonanie zasilania elektrycznego dla aparatu RTG z ramieniem C w SPZZOZ w Pionkach</t>
  </si>
  <si>
    <t>Przygotowanie terenu pod kontenery socjalno-medyczne przy Samodzielnym Publicznym Zespole Zakładów Opieki Zdrowotnej - Szpital w Iłży</t>
  </si>
  <si>
    <t>Zakup urządzenia wielofunkcyjnego</t>
  </si>
  <si>
    <t>Poradnia Psychologiczno-Pedagogiczna w Iłży</t>
  </si>
  <si>
    <t>Ogółem wydatki na zakupy inwestycyjne dz. 854</t>
  </si>
  <si>
    <t>Ogółem dz. 854</t>
  </si>
  <si>
    <t>80.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</si>
</sst>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_ ;\-#,##0.00\ 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7" xfId="1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1" fillId="0" borderId="16" xfId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43" fontId="0" fillId="0" borderId="7" xfId="0" applyNumberFormat="1" applyFont="1" applyBorder="1" applyAlignment="1">
      <alignment vertical="center"/>
    </xf>
    <xf numFmtId="43" fontId="0" fillId="0" borderId="18" xfId="0" applyNumberFormat="1" applyBorder="1" applyAlignment="1">
      <alignment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18" xfId="0" applyBorder="1" applyAlignment="1">
      <alignment vertical="center" wrapText="1"/>
    </xf>
    <xf numFmtId="43" fontId="1" fillId="0" borderId="18" xfId="0" applyNumberFormat="1" applyFont="1" applyBorder="1" applyAlignment="1">
      <alignment vertical="center"/>
    </xf>
    <xf numFmtId="43" fontId="0" fillId="0" borderId="18" xfId="0" applyNumberFormat="1" applyBorder="1" applyAlignment="1">
      <alignment vertical="center"/>
    </xf>
    <xf numFmtId="43" fontId="0" fillId="0" borderId="18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top" wrapText="1"/>
    </xf>
    <xf numFmtId="43" fontId="1" fillId="0" borderId="30" xfId="0" applyNumberFormat="1" applyFont="1" applyBorder="1" applyAlignment="1">
      <alignment vertical="center"/>
    </xf>
    <xf numFmtId="43" fontId="1" fillId="0" borderId="30" xfId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43" fontId="0" fillId="0" borderId="18" xfId="0" applyNumberFormat="1" applyFont="1" applyBorder="1" applyAlignment="1">
      <alignment vertical="center"/>
    </xf>
    <xf numFmtId="4" fontId="0" fillId="0" borderId="18" xfId="0" applyNumberFormat="1" applyFont="1" applyBorder="1" applyAlignment="1">
      <alignment vertical="center"/>
    </xf>
    <xf numFmtId="43" fontId="5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right" vertical="center"/>
    </xf>
    <xf numFmtId="43" fontId="0" fillId="0" borderId="6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43" fontId="1" fillId="0" borderId="18" xfId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left" vertical="center" wrapText="1"/>
    </xf>
    <xf numFmtId="43" fontId="0" fillId="0" borderId="18" xfId="1" applyFont="1" applyBorder="1" applyAlignment="1">
      <alignment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43" fontId="0" fillId="0" borderId="6" xfId="0" applyNumberFormat="1" applyFont="1" applyBorder="1" applyAlignment="1">
      <alignment vertical="center"/>
    </xf>
    <xf numFmtId="43" fontId="10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43" fontId="0" fillId="0" borderId="2" xfId="0" applyNumberFormat="1" applyFont="1" applyBorder="1" applyAlignment="1">
      <alignment vertical="center"/>
    </xf>
    <xf numFmtId="43" fontId="10" fillId="0" borderId="2" xfId="1" applyFont="1" applyBorder="1" applyAlignment="1">
      <alignment vertical="center"/>
    </xf>
    <xf numFmtId="4" fontId="0" fillId="0" borderId="2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applyNumberFormat="1" applyFont="1" applyBorder="1" applyAlignment="1"/>
    <xf numFmtId="4" fontId="1" fillId="0" borderId="1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43" fontId="0" fillId="0" borderId="7" xfId="1" applyFont="1" applyBorder="1" applyAlignment="1">
      <alignment vertical="center"/>
    </xf>
    <xf numFmtId="43" fontId="0" fillId="0" borderId="16" xfId="0" applyNumberFormat="1" applyFont="1" applyBorder="1" applyAlignment="1">
      <alignment vertical="center"/>
    </xf>
    <xf numFmtId="0" fontId="0" fillId="0" borderId="3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/>
    </xf>
    <xf numFmtId="4" fontId="0" fillId="0" borderId="16" xfId="0" applyNumberFormat="1" applyFont="1" applyBorder="1" applyAlignment="1">
      <alignment vertical="center"/>
    </xf>
    <xf numFmtId="43" fontId="0" fillId="0" borderId="7" xfId="0" applyNumberFormat="1" applyBorder="1" applyAlignment="1">
      <alignment vertical="center"/>
    </xf>
    <xf numFmtId="4" fontId="1" fillId="0" borderId="30" xfId="0" applyNumberFormat="1" applyFont="1" applyBorder="1" applyAlignment="1">
      <alignment vertical="center"/>
    </xf>
    <xf numFmtId="0" fontId="1" fillId="0" borderId="31" xfId="0" applyFont="1" applyBorder="1" applyAlignment="1">
      <alignment horizontal="center" vertical="center" wrapText="1"/>
    </xf>
    <xf numFmtId="43" fontId="1" fillId="0" borderId="6" xfId="0" applyNumberFormat="1" applyFont="1" applyBorder="1" applyAlignment="1">
      <alignment vertical="center"/>
    </xf>
    <xf numFmtId="43" fontId="1" fillId="0" borderId="6" xfId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35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43" fontId="0" fillId="0" borderId="15" xfId="0" applyNumberFormat="1" applyFont="1" applyBorder="1" applyAlignment="1">
      <alignment vertical="center"/>
    </xf>
    <xf numFmtId="4" fontId="0" fillId="0" borderId="18" xfId="0" applyNumberFormat="1" applyFont="1" applyBorder="1" applyAlignment="1">
      <alignment vertical="center" wrapText="1"/>
    </xf>
    <xf numFmtId="43" fontId="1" fillId="0" borderId="15" xfId="1" applyFont="1" applyBorder="1" applyAlignment="1">
      <alignment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39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43" fontId="0" fillId="0" borderId="8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horizontal="center" vertical="center"/>
    </xf>
    <xf numFmtId="43" fontId="0" fillId="0" borderId="16" xfId="0" applyNumberFormat="1" applyFon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/>
    </xf>
    <xf numFmtId="43" fontId="0" fillId="0" borderId="1" xfId="0" applyNumberFormat="1" applyBorder="1" applyAlignment="1">
      <alignment horizontal="left" vertical="center" wrapText="1"/>
    </xf>
    <xf numFmtId="43" fontId="0" fillId="0" borderId="2" xfId="1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center" vertical="center" wrapText="1"/>
    </xf>
    <xf numFmtId="4" fontId="0" fillId="0" borderId="7" xfId="0" applyNumberFormat="1" applyFont="1" applyBorder="1" applyAlignment="1">
      <alignment horizontal="left" vertical="top" wrapText="1"/>
    </xf>
    <xf numFmtId="4" fontId="0" fillId="0" borderId="1" xfId="0" applyNumberFormat="1" applyFont="1" applyBorder="1" applyAlignment="1">
      <alignment horizontal="left" vertical="center"/>
    </xf>
    <xf numFmtId="4" fontId="0" fillId="0" borderId="15" xfId="0" applyNumberFormat="1" applyFont="1" applyBorder="1" applyAlignment="1">
      <alignment horizontal="left" wrapText="1"/>
    </xf>
    <xf numFmtId="4" fontId="0" fillId="0" borderId="6" xfId="0" applyNumberFormat="1" applyFont="1" applyBorder="1" applyAlignment="1">
      <alignment horizontal="left" vertical="center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left" vertical="top" wrapText="1"/>
    </xf>
    <xf numFmtId="43" fontId="0" fillId="0" borderId="1" xfId="1" applyFont="1" applyBorder="1" applyAlignment="1">
      <alignment vertical="center"/>
    </xf>
    <xf numFmtId="43" fontId="0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43" fontId="1" fillId="0" borderId="7" xfId="0" applyNumberFormat="1" applyFont="1" applyBorder="1" applyAlignment="1">
      <alignment vertical="center"/>
    </xf>
    <xf numFmtId="43" fontId="1" fillId="0" borderId="7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43" fontId="0" fillId="0" borderId="7" xfId="1" applyFont="1" applyBorder="1" applyAlignment="1">
      <alignment vertical="top"/>
    </xf>
    <xf numFmtId="0" fontId="5" fillId="0" borderId="1" xfId="0" applyFont="1" applyBorder="1" applyAlignment="1">
      <alignment horizontal="left" vertical="center" wrapText="1"/>
    </xf>
    <xf numFmtId="43" fontId="0" fillId="0" borderId="18" xfId="0" applyNumberFormat="1" applyFont="1" applyBorder="1" applyAlignment="1">
      <alignment horizontal="right" vertical="center"/>
    </xf>
    <xf numFmtId="0" fontId="0" fillId="0" borderId="18" xfId="0" applyFont="1" applyBorder="1" applyAlignment="1">
      <alignment vertical="center" wrapText="1"/>
    </xf>
    <xf numFmtId="43" fontId="0" fillId="0" borderId="6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vertical="center" wrapText="1"/>
    </xf>
    <xf numFmtId="0" fontId="0" fillId="0" borderId="3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27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43" fontId="0" fillId="0" borderId="1" xfId="1" applyFont="1" applyBorder="1" applyAlignment="1">
      <alignment horizontal="right" vertical="top"/>
    </xf>
    <xf numFmtId="43" fontId="0" fillId="0" borderId="1" xfId="0" applyNumberFormat="1" applyBorder="1" applyAlignment="1">
      <alignment horizontal="right" vertical="center" wrapText="1"/>
    </xf>
    <xf numFmtId="164" fontId="0" fillId="0" borderId="6" xfId="0" applyNumberFormat="1" applyBorder="1" applyAlignment="1">
      <alignment vertical="center" wrapText="1"/>
    </xf>
    <xf numFmtId="4" fontId="0" fillId="0" borderId="7" xfId="0" applyNumberFormat="1" applyFont="1" applyBorder="1" applyAlignment="1">
      <alignment horizontal="left" wrapText="1"/>
    </xf>
    <xf numFmtId="4" fontId="0" fillId="0" borderId="1" xfId="0" applyNumberFormat="1" applyFont="1" applyBorder="1" applyAlignment="1">
      <alignment horizontal="left"/>
    </xf>
    <xf numFmtId="0" fontId="0" fillId="0" borderId="11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3" fontId="0" fillId="0" borderId="2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43" fontId="10" fillId="0" borderId="2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43" fontId="0" fillId="0" borderId="15" xfId="0" applyNumberFormat="1" applyFont="1" applyBorder="1" applyAlignment="1">
      <alignment horizontal="center" vertical="center"/>
    </xf>
    <xf numFmtId="43" fontId="0" fillId="0" borderId="18" xfId="0" applyNumberFormat="1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43" fontId="1" fillId="0" borderId="15" xfId="1" applyFont="1" applyBorder="1" applyAlignment="1">
      <alignment horizontal="center" vertical="center"/>
    </xf>
    <xf numFmtId="43" fontId="1" fillId="0" borderId="18" xfId="1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/>
    </xf>
    <xf numFmtId="4" fontId="0" fillId="0" borderId="7" xfId="0" applyNumberFormat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6"/>
  <sheetViews>
    <sheetView tabSelected="1" topLeftCell="A100" workbookViewId="0">
      <selection activeCell="A114" sqref="A114:E114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7.42578125" style="1" customWidth="1"/>
    <col min="7" max="7" width="17.5703125" style="1" customWidth="1"/>
    <col min="8" max="8" width="16.5703125" style="1" customWidth="1"/>
    <col min="9" max="9" width="15.28515625" style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 x14ac:dyDescent="0.2">
      <c r="A1" s="215" t="s">
        <v>53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11</v>
      </c>
    </row>
    <row r="3" spans="1:37" s="7" customFormat="1" ht="20.100000000000001" customHeight="1" x14ac:dyDescent="0.2">
      <c r="A3" s="216" t="s">
        <v>12</v>
      </c>
      <c r="B3" s="218" t="s">
        <v>4</v>
      </c>
      <c r="C3" s="218" t="s">
        <v>10</v>
      </c>
      <c r="D3" s="218" t="s">
        <v>19</v>
      </c>
      <c r="E3" s="220" t="s">
        <v>21</v>
      </c>
      <c r="F3" s="220" t="s">
        <v>18</v>
      </c>
      <c r="G3" s="220" t="s">
        <v>15</v>
      </c>
      <c r="H3" s="220"/>
      <c r="I3" s="220"/>
      <c r="J3" s="220"/>
      <c r="K3" s="220"/>
      <c r="L3" s="222" t="s">
        <v>52</v>
      </c>
    </row>
    <row r="4" spans="1:37" s="7" customFormat="1" ht="20.100000000000001" customHeight="1" x14ac:dyDescent="0.2">
      <c r="A4" s="217"/>
      <c r="B4" s="219"/>
      <c r="C4" s="219"/>
      <c r="D4" s="219"/>
      <c r="E4" s="221"/>
      <c r="F4" s="221"/>
      <c r="G4" s="221" t="s">
        <v>56</v>
      </c>
      <c r="H4" s="221" t="s">
        <v>23</v>
      </c>
      <c r="I4" s="221"/>
      <c r="J4" s="221"/>
      <c r="K4" s="221"/>
      <c r="L4" s="223"/>
    </row>
    <row r="5" spans="1:37" s="7" customFormat="1" ht="29.25" customHeight="1" x14ac:dyDescent="0.2">
      <c r="A5" s="217"/>
      <c r="B5" s="219"/>
      <c r="C5" s="219"/>
      <c r="D5" s="219"/>
      <c r="E5" s="221"/>
      <c r="F5" s="221"/>
      <c r="G5" s="221"/>
      <c r="H5" s="221" t="s">
        <v>20</v>
      </c>
      <c r="I5" s="221" t="s">
        <v>16</v>
      </c>
      <c r="J5" s="221" t="s">
        <v>22</v>
      </c>
      <c r="K5" s="221" t="s">
        <v>17</v>
      </c>
      <c r="L5" s="223"/>
    </row>
    <row r="6" spans="1:37" s="7" customFormat="1" ht="20.100000000000001" customHeight="1" x14ac:dyDescent="0.2">
      <c r="A6" s="217"/>
      <c r="B6" s="219"/>
      <c r="C6" s="219"/>
      <c r="D6" s="219"/>
      <c r="E6" s="221"/>
      <c r="F6" s="221"/>
      <c r="G6" s="221"/>
      <c r="H6" s="221"/>
      <c r="I6" s="221"/>
      <c r="J6" s="221"/>
      <c r="K6" s="221"/>
      <c r="L6" s="223"/>
    </row>
    <row r="7" spans="1:37" s="7" customFormat="1" ht="20.100000000000001" customHeight="1" x14ac:dyDescent="0.2">
      <c r="A7" s="217"/>
      <c r="B7" s="219"/>
      <c r="C7" s="219"/>
      <c r="D7" s="219"/>
      <c r="E7" s="221"/>
      <c r="F7" s="221"/>
      <c r="G7" s="221"/>
      <c r="H7" s="221"/>
      <c r="I7" s="221"/>
      <c r="J7" s="221"/>
      <c r="K7" s="221"/>
      <c r="L7" s="223"/>
    </row>
    <row r="8" spans="1:37" ht="8.1" customHeight="1" x14ac:dyDescent="0.2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37" ht="68.25" customHeight="1" x14ac:dyDescent="0.2">
      <c r="A9" s="65" t="s">
        <v>5</v>
      </c>
      <c r="B9" s="66">
        <v>600</v>
      </c>
      <c r="C9" s="66">
        <v>60014</v>
      </c>
      <c r="D9" s="66">
        <v>6050</v>
      </c>
      <c r="E9" s="195" t="s">
        <v>166</v>
      </c>
      <c r="F9" s="87">
        <v>13570374</v>
      </c>
      <c r="G9" s="87">
        <v>13570374</v>
      </c>
      <c r="H9" s="87">
        <v>4875000</v>
      </c>
      <c r="I9" s="66"/>
      <c r="J9" s="162" t="s">
        <v>227</v>
      </c>
      <c r="K9" s="66"/>
      <c r="L9" s="67" t="s">
        <v>27</v>
      </c>
      <c r="M9" s="2"/>
      <c r="N9" s="2"/>
    </row>
    <row r="10" spans="1:37" ht="36" customHeight="1" x14ac:dyDescent="0.2">
      <c r="A10" s="25" t="s">
        <v>6</v>
      </c>
      <c r="B10" s="6">
        <v>600</v>
      </c>
      <c r="C10" s="58">
        <v>60014</v>
      </c>
      <c r="D10" s="6">
        <v>6050</v>
      </c>
      <c r="E10" s="10" t="s">
        <v>104</v>
      </c>
      <c r="F10" s="9">
        <v>6859105.54</v>
      </c>
      <c r="G10" s="87">
        <v>861630</v>
      </c>
      <c r="H10" s="16">
        <v>600000</v>
      </c>
      <c r="I10" s="16"/>
      <c r="J10" s="199" t="s">
        <v>206</v>
      </c>
      <c r="K10" s="9"/>
      <c r="L10" s="26" t="s">
        <v>27</v>
      </c>
      <c r="M10" s="24"/>
      <c r="N10" s="14"/>
    </row>
    <row r="11" spans="1:37" ht="53.25" customHeight="1" x14ac:dyDescent="0.2">
      <c r="A11" s="90" t="s">
        <v>7</v>
      </c>
      <c r="B11" s="92">
        <v>600</v>
      </c>
      <c r="C11" s="92">
        <v>60014</v>
      </c>
      <c r="D11" s="92">
        <v>6050</v>
      </c>
      <c r="E11" s="95" t="s">
        <v>92</v>
      </c>
      <c r="F11" s="198">
        <v>4555530.28</v>
      </c>
      <c r="G11" s="164">
        <v>3505530.28</v>
      </c>
      <c r="H11" s="198">
        <v>848550</v>
      </c>
      <c r="I11" s="89"/>
      <c r="J11" s="206" t="s">
        <v>205</v>
      </c>
      <c r="K11" s="89"/>
      <c r="L11" s="93" t="s">
        <v>27</v>
      </c>
      <c r="M11" s="24"/>
      <c r="N11" s="14"/>
    </row>
    <row r="12" spans="1:37" ht="68.25" customHeight="1" x14ac:dyDescent="0.2">
      <c r="A12" s="90" t="s">
        <v>3</v>
      </c>
      <c r="B12" s="92">
        <v>600</v>
      </c>
      <c r="C12" s="92">
        <v>60014</v>
      </c>
      <c r="D12" s="92">
        <v>6050</v>
      </c>
      <c r="E12" s="95" t="s">
        <v>102</v>
      </c>
      <c r="F12" s="89">
        <v>2023344</v>
      </c>
      <c r="G12" s="87">
        <v>208138</v>
      </c>
      <c r="H12" s="89">
        <v>208138</v>
      </c>
      <c r="I12" s="89"/>
      <c r="J12" s="54"/>
      <c r="K12" s="89"/>
      <c r="L12" s="93" t="s">
        <v>27</v>
      </c>
      <c r="M12" s="24"/>
      <c r="N12" s="14"/>
      <c r="O12" s="38"/>
      <c r="P12" s="38"/>
      <c r="Q12" s="38"/>
      <c r="R12" s="38"/>
      <c r="S12" s="39"/>
      <c r="T12" s="18"/>
      <c r="U12" s="18"/>
      <c r="V12" s="40"/>
      <c r="W12" s="40"/>
      <c r="X12" s="41"/>
      <c r="Y12" s="18"/>
      <c r="Z12" s="4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40.5" customHeight="1" x14ac:dyDescent="0.2">
      <c r="A13" s="25" t="s">
        <v>8</v>
      </c>
      <c r="B13" s="6">
        <v>600</v>
      </c>
      <c r="C13" s="6">
        <v>60014</v>
      </c>
      <c r="D13" s="6">
        <v>6050</v>
      </c>
      <c r="E13" s="10" t="s">
        <v>94</v>
      </c>
      <c r="F13" s="9">
        <v>2155323.6</v>
      </c>
      <c r="G13" s="87">
        <f t="shared" ref="G13:G20" si="0">H13+J13+K13</f>
        <v>233700</v>
      </c>
      <c r="H13" s="16">
        <v>233700</v>
      </c>
      <c r="I13" s="16"/>
      <c r="J13" s="17"/>
      <c r="K13" s="9"/>
      <c r="L13" s="26" t="s">
        <v>27</v>
      </c>
      <c r="M13" s="24"/>
      <c r="N13" s="14"/>
      <c r="O13" s="38"/>
      <c r="P13" s="38"/>
      <c r="Q13" s="38"/>
      <c r="R13" s="38"/>
      <c r="S13" s="39"/>
      <c r="T13" s="18"/>
      <c r="U13" s="18"/>
      <c r="V13" s="40"/>
      <c r="W13" s="40"/>
      <c r="X13" s="41"/>
      <c r="Y13" s="18"/>
      <c r="Z13" s="4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38.25" customHeight="1" x14ac:dyDescent="0.2">
      <c r="A14" s="25" t="s">
        <v>9</v>
      </c>
      <c r="B14" s="6">
        <v>600</v>
      </c>
      <c r="C14" s="58">
        <v>60014</v>
      </c>
      <c r="D14" s="6">
        <v>6050</v>
      </c>
      <c r="E14" s="37" t="s">
        <v>93</v>
      </c>
      <c r="F14" s="9">
        <v>789000</v>
      </c>
      <c r="G14" s="87">
        <v>760000</v>
      </c>
      <c r="H14" s="16">
        <v>760000</v>
      </c>
      <c r="I14" s="16"/>
      <c r="J14" s="17"/>
      <c r="K14" s="9"/>
      <c r="L14" s="26" t="s">
        <v>27</v>
      </c>
      <c r="M14" s="24"/>
      <c r="N14" s="14"/>
    </row>
    <row r="15" spans="1:37" ht="41.25" customHeight="1" x14ac:dyDescent="0.2">
      <c r="A15" s="62" t="s">
        <v>25</v>
      </c>
      <c r="B15" s="51">
        <v>600</v>
      </c>
      <c r="C15" s="51">
        <v>60014</v>
      </c>
      <c r="D15" s="51">
        <v>6050</v>
      </c>
      <c r="E15" s="52" t="s">
        <v>95</v>
      </c>
      <c r="F15" s="105">
        <v>16268891.300000001</v>
      </c>
      <c r="G15" s="27">
        <v>3500000</v>
      </c>
      <c r="H15" s="53">
        <v>2100000</v>
      </c>
      <c r="I15" s="53"/>
      <c r="J15" s="150" t="s">
        <v>204</v>
      </c>
      <c r="K15" s="27"/>
      <c r="L15" s="55" t="s">
        <v>27</v>
      </c>
      <c r="M15" s="24"/>
      <c r="N15" s="14"/>
    </row>
    <row r="16" spans="1:37" ht="35.25" customHeight="1" x14ac:dyDescent="0.2">
      <c r="A16" s="25" t="s">
        <v>26</v>
      </c>
      <c r="B16" s="6">
        <v>600</v>
      </c>
      <c r="C16" s="58">
        <v>60014</v>
      </c>
      <c r="D16" s="6">
        <v>6050</v>
      </c>
      <c r="E16" s="37" t="s">
        <v>96</v>
      </c>
      <c r="F16" s="9">
        <v>2105530</v>
      </c>
      <c r="G16" s="9">
        <f t="shared" si="0"/>
        <v>332100</v>
      </c>
      <c r="H16" s="16">
        <v>332100</v>
      </c>
      <c r="I16" s="16"/>
      <c r="J16" s="17"/>
      <c r="K16" s="9"/>
      <c r="L16" s="26" t="s">
        <v>27</v>
      </c>
      <c r="M16" s="24"/>
      <c r="N16" s="14"/>
    </row>
    <row r="17" spans="1:14" ht="54.75" customHeight="1" x14ac:dyDescent="0.2">
      <c r="A17" s="74" t="s">
        <v>0</v>
      </c>
      <c r="B17" s="75">
        <v>600</v>
      </c>
      <c r="C17" s="84">
        <v>60014</v>
      </c>
      <c r="D17" s="75">
        <v>6050</v>
      </c>
      <c r="E17" s="68" t="s">
        <v>105</v>
      </c>
      <c r="F17" s="70">
        <v>1441620</v>
      </c>
      <c r="G17" s="70">
        <f t="shared" si="0"/>
        <v>120000</v>
      </c>
      <c r="H17" s="71">
        <v>120000</v>
      </c>
      <c r="I17" s="71"/>
      <c r="J17" s="60"/>
      <c r="K17" s="70"/>
      <c r="L17" s="76" t="s">
        <v>27</v>
      </c>
      <c r="M17" s="24"/>
      <c r="N17" s="14"/>
    </row>
    <row r="18" spans="1:14" ht="43.5" customHeight="1" x14ac:dyDescent="0.2">
      <c r="A18" s="25" t="s">
        <v>1</v>
      </c>
      <c r="B18" s="6">
        <v>600</v>
      </c>
      <c r="C18" s="6">
        <v>60014</v>
      </c>
      <c r="D18" s="6">
        <v>6050</v>
      </c>
      <c r="E18" s="37" t="s">
        <v>103</v>
      </c>
      <c r="F18" s="9">
        <v>1250030</v>
      </c>
      <c r="G18" s="9">
        <f t="shared" si="0"/>
        <v>198030</v>
      </c>
      <c r="H18" s="16">
        <v>198030</v>
      </c>
      <c r="I18" s="16"/>
      <c r="J18" s="17"/>
      <c r="K18" s="9"/>
      <c r="L18" s="26" t="s">
        <v>27</v>
      </c>
      <c r="M18" s="24"/>
      <c r="N18" s="14"/>
    </row>
    <row r="19" spans="1:14" ht="43.5" customHeight="1" x14ac:dyDescent="0.2">
      <c r="A19" s="25" t="s">
        <v>163</v>
      </c>
      <c r="B19" s="6">
        <v>600</v>
      </c>
      <c r="C19" s="6">
        <v>60014</v>
      </c>
      <c r="D19" s="6">
        <v>6050</v>
      </c>
      <c r="E19" s="37" t="s">
        <v>108</v>
      </c>
      <c r="F19" s="9">
        <v>153750</v>
      </c>
      <c r="G19" s="9">
        <v>153750</v>
      </c>
      <c r="H19" s="16">
        <v>123750</v>
      </c>
      <c r="I19" s="16"/>
      <c r="J19" s="150" t="s">
        <v>203</v>
      </c>
      <c r="K19" s="9"/>
      <c r="L19" s="26" t="s">
        <v>27</v>
      </c>
      <c r="M19" s="24"/>
      <c r="N19" s="14"/>
    </row>
    <row r="20" spans="1:14" ht="37.5" customHeight="1" x14ac:dyDescent="0.2">
      <c r="A20" s="25" t="s">
        <v>2</v>
      </c>
      <c r="B20" s="6">
        <v>600</v>
      </c>
      <c r="C20" s="6">
        <v>60014</v>
      </c>
      <c r="D20" s="6">
        <v>6050</v>
      </c>
      <c r="E20" s="10" t="s">
        <v>97</v>
      </c>
      <c r="F20" s="44">
        <v>1241000</v>
      </c>
      <c r="G20" s="44">
        <f t="shared" si="0"/>
        <v>169000</v>
      </c>
      <c r="H20" s="88">
        <v>169000</v>
      </c>
      <c r="I20" s="16"/>
      <c r="J20" s="17"/>
      <c r="K20" s="9"/>
      <c r="L20" s="26" t="s">
        <v>27</v>
      </c>
      <c r="M20" s="24"/>
      <c r="N20" s="14"/>
    </row>
    <row r="21" spans="1:14" ht="37.5" customHeight="1" x14ac:dyDescent="0.2">
      <c r="A21" s="143" t="s">
        <v>32</v>
      </c>
      <c r="B21" s="43">
        <v>600</v>
      </c>
      <c r="C21" s="43">
        <v>60014</v>
      </c>
      <c r="D21" s="43">
        <v>6050</v>
      </c>
      <c r="E21" s="37" t="s">
        <v>202</v>
      </c>
      <c r="F21" s="44">
        <v>1371400</v>
      </c>
      <c r="G21" s="44">
        <v>55350</v>
      </c>
      <c r="H21" s="88">
        <v>55350</v>
      </c>
      <c r="I21" s="16"/>
      <c r="J21" s="17"/>
      <c r="K21" s="9"/>
      <c r="L21" s="26" t="s">
        <v>27</v>
      </c>
      <c r="M21" s="24"/>
      <c r="N21" s="14"/>
    </row>
    <row r="22" spans="1:14" ht="31.5" customHeight="1" x14ac:dyDescent="0.2">
      <c r="A22" s="25" t="s">
        <v>36</v>
      </c>
      <c r="B22" s="6">
        <v>600</v>
      </c>
      <c r="C22" s="6">
        <v>60014</v>
      </c>
      <c r="D22" s="6">
        <v>6050</v>
      </c>
      <c r="E22" s="37" t="s">
        <v>129</v>
      </c>
      <c r="F22" s="9">
        <v>1877594</v>
      </c>
      <c r="G22" s="9">
        <v>1428594</v>
      </c>
      <c r="H22" s="16">
        <v>1160000</v>
      </c>
      <c r="I22" s="16"/>
      <c r="J22" s="17" t="s">
        <v>224</v>
      </c>
      <c r="K22" s="9"/>
      <c r="L22" s="26" t="s">
        <v>27</v>
      </c>
      <c r="M22" s="24"/>
      <c r="N22" s="14"/>
    </row>
    <row r="23" spans="1:14" ht="36" customHeight="1" x14ac:dyDescent="0.2">
      <c r="A23" s="25" t="s">
        <v>229</v>
      </c>
      <c r="B23" s="6">
        <v>600</v>
      </c>
      <c r="C23" s="6">
        <v>60014</v>
      </c>
      <c r="D23" s="6">
        <v>6050</v>
      </c>
      <c r="E23" s="37" t="s">
        <v>98</v>
      </c>
      <c r="F23" s="22">
        <v>5270509</v>
      </c>
      <c r="G23" s="9">
        <v>530509</v>
      </c>
      <c r="H23" s="16">
        <v>530509</v>
      </c>
      <c r="I23" s="16"/>
      <c r="J23" s="17"/>
      <c r="K23" s="9"/>
      <c r="L23" s="26" t="s">
        <v>27</v>
      </c>
      <c r="M23" s="24"/>
      <c r="N23" s="14"/>
    </row>
    <row r="24" spans="1:14" ht="35.25" customHeight="1" x14ac:dyDescent="0.2">
      <c r="A24" s="25" t="s">
        <v>37</v>
      </c>
      <c r="B24" s="6">
        <v>600</v>
      </c>
      <c r="C24" s="6">
        <v>60014</v>
      </c>
      <c r="D24" s="6">
        <v>6050</v>
      </c>
      <c r="E24" s="10" t="s">
        <v>99</v>
      </c>
      <c r="F24" s="22">
        <v>2049270.93</v>
      </c>
      <c r="G24" s="9">
        <v>51400</v>
      </c>
      <c r="H24" s="16">
        <v>51400</v>
      </c>
      <c r="I24" s="16"/>
      <c r="J24" s="17"/>
      <c r="K24" s="9"/>
      <c r="L24" s="26" t="s">
        <v>27</v>
      </c>
      <c r="M24" s="24"/>
      <c r="N24" s="14"/>
    </row>
    <row r="25" spans="1:14" ht="37.5" customHeight="1" x14ac:dyDescent="0.2">
      <c r="A25" s="25" t="s">
        <v>33</v>
      </c>
      <c r="B25" s="6">
        <v>600</v>
      </c>
      <c r="C25" s="6">
        <v>60014</v>
      </c>
      <c r="D25" s="6">
        <v>6050</v>
      </c>
      <c r="E25" s="10" t="s">
        <v>100</v>
      </c>
      <c r="F25" s="22">
        <v>21954300.390000001</v>
      </c>
      <c r="G25" s="9">
        <v>9821849.6899999995</v>
      </c>
      <c r="H25" s="16">
        <v>5981583</v>
      </c>
      <c r="I25" s="16"/>
      <c r="J25" s="205" t="s">
        <v>207</v>
      </c>
      <c r="K25" s="9"/>
      <c r="L25" s="26" t="s">
        <v>27</v>
      </c>
      <c r="M25" s="24"/>
      <c r="N25" s="14"/>
    </row>
    <row r="26" spans="1:14" ht="40.5" customHeight="1" x14ac:dyDescent="0.2">
      <c r="A26" s="25" t="s">
        <v>34</v>
      </c>
      <c r="B26" s="6">
        <v>600</v>
      </c>
      <c r="C26" s="6">
        <v>60014</v>
      </c>
      <c r="D26" s="6">
        <v>6050</v>
      </c>
      <c r="E26" s="10" t="s">
        <v>101</v>
      </c>
      <c r="F26" s="22">
        <v>11433574.51</v>
      </c>
      <c r="G26" s="9">
        <v>11184574.51</v>
      </c>
      <c r="H26" s="16">
        <v>4251165</v>
      </c>
      <c r="I26" s="16"/>
      <c r="J26" s="150" t="s">
        <v>208</v>
      </c>
      <c r="K26" s="9"/>
      <c r="L26" s="26" t="s">
        <v>27</v>
      </c>
      <c r="M26" s="24"/>
      <c r="N26" s="14"/>
    </row>
    <row r="27" spans="1:14" ht="34.5" customHeight="1" x14ac:dyDescent="0.2">
      <c r="A27" s="63" t="s">
        <v>38</v>
      </c>
      <c r="B27" s="64">
        <v>600</v>
      </c>
      <c r="C27" s="64">
        <v>60014</v>
      </c>
      <c r="D27" s="64">
        <v>6050</v>
      </c>
      <c r="E27" s="197" t="s">
        <v>57</v>
      </c>
      <c r="F27" s="85">
        <v>4633900</v>
      </c>
      <c r="G27" s="85">
        <v>4233900</v>
      </c>
      <c r="H27" s="196">
        <v>4233900</v>
      </c>
      <c r="I27" s="71"/>
      <c r="J27" s="60"/>
      <c r="K27" s="70"/>
      <c r="L27" s="61" t="s">
        <v>27</v>
      </c>
      <c r="M27" s="24"/>
      <c r="N27" s="14"/>
    </row>
    <row r="28" spans="1:14" ht="85.5" customHeight="1" x14ac:dyDescent="0.2">
      <c r="A28" s="25" t="s">
        <v>47</v>
      </c>
      <c r="B28" s="6">
        <v>600</v>
      </c>
      <c r="C28" s="6">
        <v>60015</v>
      </c>
      <c r="D28" s="6">
        <v>6050</v>
      </c>
      <c r="E28" s="10" t="s">
        <v>167</v>
      </c>
      <c r="F28" s="69">
        <v>120000</v>
      </c>
      <c r="G28" s="70">
        <v>120000</v>
      </c>
      <c r="H28" s="71">
        <v>120000</v>
      </c>
      <c r="I28" s="71"/>
      <c r="J28" s="60"/>
      <c r="K28" s="70"/>
      <c r="L28" s="94" t="s">
        <v>35</v>
      </c>
      <c r="M28" s="24"/>
      <c r="N28" s="14"/>
    </row>
    <row r="29" spans="1:14" ht="57.75" customHeight="1" x14ac:dyDescent="0.2">
      <c r="A29" s="25" t="s">
        <v>48</v>
      </c>
      <c r="B29" s="6">
        <v>600</v>
      </c>
      <c r="C29" s="6">
        <v>60015</v>
      </c>
      <c r="D29" s="6">
        <v>6300</v>
      </c>
      <c r="E29" s="177" t="s">
        <v>176</v>
      </c>
      <c r="F29" s="69">
        <v>268452</v>
      </c>
      <c r="G29" s="70">
        <v>268452</v>
      </c>
      <c r="H29" s="71">
        <v>268452</v>
      </c>
      <c r="I29" s="71"/>
      <c r="J29" s="60"/>
      <c r="K29" s="70"/>
      <c r="L29" s="94" t="s">
        <v>35</v>
      </c>
      <c r="M29" s="24"/>
      <c r="N29" s="14"/>
    </row>
    <row r="30" spans="1:14" ht="43.5" customHeight="1" x14ac:dyDescent="0.2">
      <c r="A30" s="25" t="s">
        <v>39</v>
      </c>
      <c r="B30" s="6">
        <v>600</v>
      </c>
      <c r="C30" s="6">
        <v>60095</v>
      </c>
      <c r="D30" s="6">
        <v>6619</v>
      </c>
      <c r="E30" s="177" t="s">
        <v>175</v>
      </c>
      <c r="F30" s="69">
        <v>14326</v>
      </c>
      <c r="G30" s="70">
        <v>14326</v>
      </c>
      <c r="H30" s="71">
        <v>14326</v>
      </c>
      <c r="I30" s="71"/>
      <c r="J30" s="60"/>
      <c r="K30" s="70"/>
      <c r="L30" s="94" t="s">
        <v>35</v>
      </c>
      <c r="M30" s="24"/>
      <c r="N30" s="14"/>
    </row>
    <row r="31" spans="1:14" ht="29.25" customHeight="1" thickBot="1" x14ac:dyDescent="0.25">
      <c r="A31" s="246" t="s">
        <v>28</v>
      </c>
      <c r="B31" s="247"/>
      <c r="C31" s="247"/>
      <c r="D31" s="247"/>
      <c r="E31" s="248"/>
      <c r="F31" s="9">
        <f>SUM(F9:F30)</f>
        <v>101406825.55</v>
      </c>
      <c r="G31" s="9">
        <f>SUM(G9:G30)</f>
        <v>51321207.479999997</v>
      </c>
      <c r="H31" s="16">
        <f>SUM(H9:H30)</f>
        <v>27234953</v>
      </c>
      <c r="I31" s="16"/>
      <c r="J31" s="149">
        <v>24086254.48</v>
      </c>
      <c r="K31" s="9"/>
      <c r="L31" s="26"/>
    </row>
    <row r="32" spans="1:14" ht="27" customHeight="1" thickBot="1" x14ac:dyDescent="0.25">
      <c r="A32" s="238" t="s">
        <v>29</v>
      </c>
      <c r="B32" s="239"/>
      <c r="C32" s="239"/>
      <c r="D32" s="239"/>
      <c r="E32" s="240"/>
      <c r="F32" s="28">
        <f>SUM(F31)</f>
        <v>101406825.55</v>
      </c>
      <c r="G32" s="28">
        <f>SUM(G31)</f>
        <v>51321207.479999997</v>
      </c>
      <c r="H32" s="28">
        <f>SUM(H31)</f>
        <v>27234953</v>
      </c>
      <c r="I32" s="28"/>
      <c r="J32" s="151">
        <v>24086254.48</v>
      </c>
      <c r="K32" s="28"/>
      <c r="L32" s="29"/>
    </row>
    <row r="33" spans="1:12" ht="27" customHeight="1" x14ac:dyDescent="0.2">
      <c r="A33" s="175" t="s">
        <v>49</v>
      </c>
      <c r="B33" s="83">
        <v>710</v>
      </c>
      <c r="C33" s="83">
        <v>71012</v>
      </c>
      <c r="D33" s="83">
        <v>6060</v>
      </c>
      <c r="E33" s="123" t="s">
        <v>109</v>
      </c>
      <c r="F33" s="85">
        <v>28500</v>
      </c>
      <c r="G33" s="85">
        <v>28500</v>
      </c>
      <c r="H33" s="85">
        <v>28500</v>
      </c>
      <c r="I33" s="85"/>
      <c r="J33" s="50"/>
      <c r="K33" s="59"/>
      <c r="L33" s="119" t="s">
        <v>35</v>
      </c>
    </row>
    <row r="34" spans="1:12" ht="26.25" customHeight="1" x14ac:dyDescent="0.2">
      <c r="A34" s="171" t="s">
        <v>43</v>
      </c>
      <c r="B34" s="172">
        <v>710</v>
      </c>
      <c r="C34" s="172">
        <v>71012</v>
      </c>
      <c r="D34" s="172">
        <v>6060</v>
      </c>
      <c r="E34" s="173" t="s">
        <v>177</v>
      </c>
      <c r="F34" s="117">
        <v>46500</v>
      </c>
      <c r="G34" s="117">
        <v>46500</v>
      </c>
      <c r="H34" s="117">
        <v>46500</v>
      </c>
      <c r="I34" s="117"/>
      <c r="J34" s="57"/>
      <c r="K34" s="117"/>
      <c r="L34" s="118" t="s">
        <v>35</v>
      </c>
    </row>
    <row r="35" spans="1:12" ht="24.75" customHeight="1" x14ac:dyDescent="0.2">
      <c r="A35" s="143" t="s">
        <v>79</v>
      </c>
      <c r="B35" s="43">
        <v>710</v>
      </c>
      <c r="C35" s="43">
        <v>71015</v>
      </c>
      <c r="D35" s="43">
        <v>6060</v>
      </c>
      <c r="E35" s="203" t="s">
        <v>223</v>
      </c>
      <c r="F35" s="44">
        <v>60000</v>
      </c>
      <c r="G35" s="44">
        <v>60000</v>
      </c>
      <c r="H35" s="44"/>
      <c r="I35" s="44"/>
      <c r="J35" s="204" t="s">
        <v>225</v>
      </c>
      <c r="K35" s="44"/>
      <c r="L35" s="82" t="s">
        <v>214</v>
      </c>
    </row>
    <row r="36" spans="1:12" ht="51.75" thickBot="1" x14ac:dyDescent="0.25">
      <c r="A36" s="152" t="s">
        <v>80</v>
      </c>
      <c r="B36" s="153">
        <v>710</v>
      </c>
      <c r="C36" s="153">
        <v>71095</v>
      </c>
      <c r="D36" s="153">
        <v>6639</v>
      </c>
      <c r="E36" s="154" t="s">
        <v>73</v>
      </c>
      <c r="F36" s="146">
        <v>368150.35</v>
      </c>
      <c r="G36" s="146">
        <v>188602.49</v>
      </c>
      <c r="H36" s="146">
        <v>188602.49</v>
      </c>
      <c r="I36" s="146"/>
      <c r="J36" s="34"/>
      <c r="K36" s="146"/>
      <c r="L36" s="155" t="s">
        <v>35</v>
      </c>
    </row>
    <row r="37" spans="1:12" ht="22.5" customHeight="1" thickBot="1" x14ac:dyDescent="0.25">
      <c r="A37" s="238" t="s">
        <v>74</v>
      </c>
      <c r="B37" s="239"/>
      <c r="C37" s="239"/>
      <c r="D37" s="239"/>
      <c r="E37" s="240"/>
      <c r="F37" s="28">
        <f>SUM(F33:F36)</f>
        <v>503150.35</v>
      </c>
      <c r="G37" s="28">
        <f>SUM(G33:G36)</f>
        <v>323602.49</v>
      </c>
      <c r="H37" s="28">
        <f>SUM(H33:H36)</f>
        <v>263602.49</v>
      </c>
      <c r="I37" s="28"/>
      <c r="J37" s="151">
        <v>60000</v>
      </c>
      <c r="K37" s="28"/>
      <c r="L37" s="29"/>
    </row>
    <row r="38" spans="1:12" ht="27" customHeight="1" x14ac:dyDescent="0.2">
      <c r="A38" s="120" t="s">
        <v>50</v>
      </c>
      <c r="B38" s="121">
        <v>750</v>
      </c>
      <c r="C38" s="121">
        <v>75020</v>
      </c>
      <c r="D38" s="121">
        <v>6050</v>
      </c>
      <c r="E38" s="122" t="s">
        <v>59</v>
      </c>
      <c r="F38" s="125">
        <v>497077</v>
      </c>
      <c r="G38" s="125">
        <v>497077</v>
      </c>
      <c r="H38" s="125">
        <v>497077</v>
      </c>
      <c r="I38" s="125"/>
      <c r="J38" s="116"/>
      <c r="K38" s="125"/>
      <c r="L38" s="119" t="s">
        <v>35</v>
      </c>
    </row>
    <row r="39" spans="1:12" ht="44.25" customHeight="1" x14ac:dyDescent="0.2">
      <c r="A39" s="99" t="s">
        <v>81</v>
      </c>
      <c r="B39" s="83">
        <v>750</v>
      </c>
      <c r="C39" s="83">
        <v>75020</v>
      </c>
      <c r="D39" s="83">
        <v>6050</v>
      </c>
      <c r="E39" s="100" t="s">
        <v>60</v>
      </c>
      <c r="F39" s="70">
        <v>399900</v>
      </c>
      <c r="G39" s="9">
        <v>399900</v>
      </c>
      <c r="H39" s="70">
        <v>399900</v>
      </c>
      <c r="I39" s="70"/>
      <c r="J39" s="101"/>
      <c r="K39" s="70"/>
      <c r="L39" s="102" t="s">
        <v>35</v>
      </c>
    </row>
    <row r="40" spans="1:12" ht="53.25" customHeight="1" x14ac:dyDescent="0.2">
      <c r="A40" s="99" t="s">
        <v>82</v>
      </c>
      <c r="B40" s="83">
        <v>750</v>
      </c>
      <c r="C40" s="83">
        <v>75020</v>
      </c>
      <c r="D40" s="83">
        <v>6050</v>
      </c>
      <c r="E40" s="100" t="s">
        <v>144</v>
      </c>
      <c r="F40" s="70">
        <v>165000</v>
      </c>
      <c r="G40" s="70">
        <v>165000</v>
      </c>
      <c r="H40" s="70">
        <v>165000</v>
      </c>
      <c r="I40" s="70"/>
      <c r="J40" s="101"/>
      <c r="K40" s="70"/>
      <c r="L40" s="102" t="s">
        <v>35</v>
      </c>
    </row>
    <row r="41" spans="1:12" ht="50.25" customHeight="1" x14ac:dyDescent="0.2">
      <c r="A41" s="99" t="s">
        <v>83</v>
      </c>
      <c r="B41" s="83">
        <v>750</v>
      </c>
      <c r="C41" s="83">
        <v>75020</v>
      </c>
      <c r="D41" s="83">
        <v>6050</v>
      </c>
      <c r="E41" s="100" t="s">
        <v>61</v>
      </c>
      <c r="F41" s="70">
        <v>2049600</v>
      </c>
      <c r="G41" s="70">
        <v>2000000</v>
      </c>
      <c r="H41" s="70">
        <v>2000000</v>
      </c>
      <c r="I41" s="70"/>
      <c r="J41" s="101"/>
      <c r="K41" s="70"/>
      <c r="L41" s="102" t="s">
        <v>35</v>
      </c>
    </row>
    <row r="42" spans="1:12" ht="31.5" customHeight="1" x14ac:dyDescent="0.2">
      <c r="A42" s="99" t="s">
        <v>84</v>
      </c>
      <c r="B42" s="83">
        <v>750</v>
      </c>
      <c r="C42" s="83">
        <v>75020</v>
      </c>
      <c r="D42" s="83">
        <v>6050</v>
      </c>
      <c r="E42" s="96" t="s">
        <v>58</v>
      </c>
      <c r="F42" s="70">
        <v>649625</v>
      </c>
      <c r="G42" s="70">
        <v>644865</v>
      </c>
      <c r="H42" s="70">
        <v>644865</v>
      </c>
      <c r="I42" s="70"/>
      <c r="J42" s="101"/>
      <c r="K42" s="70"/>
      <c r="L42" s="102" t="s">
        <v>35</v>
      </c>
    </row>
    <row r="43" spans="1:12" ht="38.25" x14ac:dyDescent="0.2">
      <c r="A43" s="160" t="s">
        <v>51</v>
      </c>
      <c r="B43" s="161">
        <v>750</v>
      </c>
      <c r="C43" s="161">
        <v>75020</v>
      </c>
      <c r="D43" s="161">
        <v>6050</v>
      </c>
      <c r="E43" s="96" t="s">
        <v>174</v>
      </c>
      <c r="F43" s="9">
        <v>401500</v>
      </c>
      <c r="G43" s="9">
        <v>41500</v>
      </c>
      <c r="H43" s="9">
        <v>41500</v>
      </c>
      <c r="I43" s="9"/>
      <c r="J43" s="163"/>
      <c r="K43" s="9"/>
      <c r="L43" s="82" t="s">
        <v>35</v>
      </c>
    </row>
    <row r="44" spans="1:12" ht="38.25" x14ac:dyDescent="0.2">
      <c r="A44" s="180" t="s">
        <v>85</v>
      </c>
      <c r="B44" s="181">
        <v>750</v>
      </c>
      <c r="C44" s="181">
        <v>75020</v>
      </c>
      <c r="D44" s="181">
        <v>6050</v>
      </c>
      <c r="E44" s="96" t="s">
        <v>196</v>
      </c>
      <c r="F44" s="9">
        <v>40000</v>
      </c>
      <c r="G44" s="9">
        <v>40000</v>
      </c>
      <c r="H44" s="9">
        <v>40000</v>
      </c>
      <c r="I44" s="9"/>
      <c r="J44" s="163"/>
      <c r="K44" s="9"/>
      <c r="L44" s="82" t="s">
        <v>35</v>
      </c>
    </row>
    <row r="45" spans="1:12" ht="30" customHeight="1" x14ac:dyDescent="0.2">
      <c r="A45" s="25" t="s">
        <v>87</v>
      </c>
      <c r="B45" s="98">
        <v>750</v>
      </c>
      <c r="C45" s="98">
        <v>75095</v>
      </c>
      <c r="D45" s="98">
        <v>6050</v>
      </c>
      <c r="E45" s="49" t="s">
        <v>228</v>
      </c>
      <c r="F45" s="22">
        <v>40800</v>
      </c>
      <c r="G45" s="22">
        <v>10800</v>
      </c>
      <c r="H45" s="22">
        <v>10800</v>
      </c>
      <c r="I45" s="81"/>
      <c r="J45" s="114"/>
      <c r="K45" s="22"/>
      <c r="L45" s="82" t="s">
        <v>35</v>
      </c>
    </row>
    <row r="46" spans="1:12" ht="20.25" customHeight="1" x14ac:dyDescent="0.2">
      <c r="A46" s="243" t="s">
        <v>45</v>
      </c>
      <c r="B46" s="244"/>
      <c r="C46" s="244"/>
      <c r="D46" s="244"/>
      <c r="E46" s="245"/>
      <c r="F46" s="128">
        <f>SUM(F38:F45)</f>
        <v>4243502</v>
      </c>
      <c r="G46" s="128">
        <f>SUM(G38:G45)</f>
        <v>3799142</v>
      </c>
      <c r="H46" s="128">
        <f>SUM(H38:H45)</f>
        <v>3799142</v>
      </c>
      <c r="I46" s="129"/>
      <c r="J46" s="130"/>
      <c r="K46" s="128"/>
      <c r="L46" s="131"/>
    </row>
    <row r="47" spans="1:12" ht="43.5" customHeight="1" x14ac:dyDescent="0.2">
      <c r="A47" s="25" t="s">
        <v>88</v>
      </c>
      <c r="B47" s="98">
        <v>750</v>
      </c>
      <c r="C47" s="98">
        <v>75095</v>
      </c>
      <c r="D47" s="98">
        <v>6060</v>
      </c>
      <c r="E47" s="132" t="s">
        <v>118</v>
      </c>
      <c r="F47" s="128">
        <v>50000</v>
      </c>
      <c r="G47" s="128">
        <v>50000</v>
      </c>
      <c r="H47" s="128">
        <v>50000</v>
      </c>
      <c r="I47" s="129"/>
      <c r="J47" s="130"/>
      <c r="K47" s="128"/>
      <c r="L47" s="133" t="s">
        <v>35</v>
      </c>
    </row>
    <row r="48" spans="1:12" ht="18.75" customHeight="1" thickBot="1" x14ac:dyDescent="0.25">
      <c r="A48" s="249" t="s">
        <v>119</v>
      </c>
      <c r="B48" s="250"/>
      <c r="C48" s="250"/>
      <c r="D48" s="250"/>
      <c r="E48" s="251"/>
      <c r="F48" s="33">
        <f>SUM(F47)</f>
        <v>50000</v>
      </c>
      <c r="G48" s="33">
        <f>SUM(G47)</f>
        <v>50000</v>
      </c>
      <c r="H48" s="33">
        <f>SUM(H47)</f>
        <v>50000</v>
      </c>
      <c r="I48" s="34"/>
      <c r="J48" s="35"/>
      <c r="K48" s="33"/>
      <c r="L48" s="36"/>
    </row>
    <row r="49" spans="1:12" ht="18.75" customHeight="1" thickBot="1" x14ac:dyDescent="0.25">
      <c r="A49" s="241" t="s">
        <v>30</v>
      </c>
      <c r="B49" s="242"/>
      <c r="C49" s="242"/>
      <c r="D49" s="242"/>
      <c r="E49" s="242"/>
      <c r="F49" s="79">
        <f>SUM(F46,F48)</f>
        <v>4293502</v>
      </c>
      <c r="G49" s="79">
        <f>SUM(G46,G48)</f>
        <v>3849142</v>
      </c>
      <c r="H49" s="79">
        <f>SUM(H46,H48)</f>
        <v>3849142</v>
      </c>
      <c r="I49" s="80"/>
      <c r="J49" s="126"/>
      <c r="K49" s="79"/>
      <c r="L49" s="127"/>
    </row>
    <row r="50" spans="1:12" ht="29.25" customHeight="1" x14ac:dyDescent="0.2">
      <c r="A50" s="139" t="s">
        <v>86</v>
      </c>
      <c r="B50" s="140">
        <v>752</v>
      </c>
      <c r="C50" s="140">
        <v>75295</v>
      </c>
      <c r="D50" s="140">
        <v>6050</v>
      </c>
      <c r="E50" s="141" t="s">
        <v>132</v>
      </c>
      <c r="F50" s="59">
        <v>225180</v>
      </c>
      <c r="G50" s="59">
        <v>225180</v>
      </c>
      <c r="H50" s="59">
        <v>47288</v>
      </c>
      <c r="I50" s="50"/>
      <c r="J50" s="156" t="s">
        <v>154</v>
      </c>
      <c r="K50" s="59"/>
      <c r="L50" s="138" t="s">
        <v>35</v>
      </c>
    </row>
    <row r="51" spans="1:12" ht="24.75" customHeight="1" thickBot="1" x14ac:dyDescent="0.25">
      <c r="A51" s="243" t="s">
        <v>133</v>
      </c>
      <c r="B51" s="244"/>
      <c r="C51" s="244"/>
      <c r="D51" s="244"/>
      <c r="E51" s="245"/>
      <c r="F51" s="117">
        <f t="shared" ref="F51:H52" si="1">SUM(F50)</f>
        <v>225180</v>
      </c>
      <c r="G51" s="117">
        <f t="shared" si="1"/>
        <v>225180</v>
      </c>
      <c r="H51" s="117">
        <f t="shared" si="1"/>
        <v>47288</v>
      </c>
      <c r="I51" s="57"/>
      <c r="J51" s="148">
        <v>177892</v>
      </c>
      <c r="K51" s="117"/>
      <c r="L51" s="118"/>
    </row>
    <row r="52" spans="1:12" ht="21.75" customHeight="1" thickBot="1" x14ac:dyDescent="0.25">
      <c r="A52" s="212" t="s">
        <v>134</v>
      </c>
      <c r="B52" s="213"/>
      <c r="C52" s="213"/>
      <c r="D52" s="213"/>
      <c r="E52" s="214"/>
      <c r="F52" s="23">
        <f t="shared" si="1"/>
        <v>225180</v>
      </c>
      <c r="G52" s="23">
        <f t="shared" si="1"/>
        <v>225180</v>
      </c>
      <c r="H52" s="23">
        <f t="shared" si="1"/>
        <v>47288</v>
      </c>
      <c r="I52" s="31"/>
      <c r="J52" s="147">
        <f>SUM(J51)</f>
        <v>177892</v>
      </c>
      <c r="K52" s="23"/>
      <c r="L52" s="32"/>
    </row>
    <row r="53" spans="1:12" ht="42.75" customHeight="1" x14ac:dyDescent="0.2">
      <c r="A53" s="183" t="s">
        <v>89</v>
      </c>
      <c r="B53" s="184">
        <v>754</v>
      </c>
      <c r="C53" s="184">
        <v>75404</v>
      </c>
      <c r="D53" s="184">
        <v>6170</v>
      </c>
      <c r="E53" s="185" t="s">
        <v>197</v>
      </c>
      <c r="F53" s="191">
        <v>35500</v>
      </c>
      <c r="G53" s="191">
        <v>35500</v>
      </c>
      <c r="H53" s="191">
        <v>35500</v>
      </c>
      <c r="I53" s="50"/>
      <c r="J53" s="192"/>
      <c r="K53" s="191"/>
      <c r="L53" s="182" t="s">
        <v>35</v>
      </c>
    </row>
    <row r="54" spans="1:12" ht="56.25" customHeight="1" thickBot="1" x14ac:dyDescent="0.25">
      <c r="A54" s="171" t="s">
        <v>90</v>
      </c>
      <c r="B54" s="172">
        <v>754</v>
      </c>
      <c r="C54" s="172">
        <v>75410</v>
      </c>
      <c r="D54" s="172">
        <v>6170</v>
      </c>
      <c r="E54" s="190" t="s">
        <v>147</v>
      </c>
      <c r="F54" s="117">
        <v>150000</v>
      </c>
      <c r="G54" s="117">
        <v>150000</v>
      </c>
      <c r="H54" s="117">
        <v>150000</v>
      </c>
      <c r="I54" s="57"/>
      <c r="J54" s="124"/>
      <c r="K54" s="117"/>
      <c r="L54" s="118" t="s">
        <v>35</v>
      </c>
    </row>
    <row r="55" spans="1:12" ht="21.75" customHeight="1" thickBot="1" x14ac:dyDescent="0.25">
      <c r="A55" s="212" t="s">
        <v>124</v>
      </c>
      <c r="B55" s="213"/>
      <c r="C55" s="213"/>
      <c r="D55" s="213"/>
      <c r="E55" s="214"/>
      <c r="F55" s="108">
        <f>SUM(F53,F54)</f>
        <v>185500</v>
      </c>
      <c r="G55" s="108">
        <f>SUM(G53,G54)</f>
        <v>185500</v>
      </c>
      <c r="H55" s="108">
        <f>SUM(H53,H54)</f>
        <v>185500</v>
      </c>
      <c r="I55" s="31"/>
      <c r="J55" s="110"/>
      <c r="K55" s="108"/>
      <c r="L55" s="137"/>
    </row>
    <row r="56" spans="1:12" ht="45" customHeight="1" x14ac:dyDescent="0.2">
      <c r="A56" s="48" t="s">
        <v>91</v>
      </c>
      <c r="B56" s="77">
        <v>801</v>
      </c>
      <c r="C56" s="77">
        <v>80102</v>
      </c>
      <c r="D56" s="103" t="s">
        <v>67</v>
      </c>
      <c r="E56" s="72" t="s">
        <v>75</v>
      </c>
      <c r="F56" s="59">
        <v>3344662</v>
      </c>
      <c r="G56" s="59">
        <v>3194662</v>
      </c>
      <c r="H56" s="59">
        <v>563688</v>
      </c>
      <c r="I56" s="116"/>
      <c r="J56" s="207" t="s">
        <v>155</v>
      </c>
      <c r="K56" s="59"/>
      <c r="L56" s="73" t="s">
        <v>35</v>
      </c>
    </row>
    <row r="57" spans="1:12" ht="60" customHeight="1" x14ac:dyDescent="0.2">
      <c r="A57" s="143" t="s">
        <v>115</v>
      </c>
      <c r="B57" s="43">
        <v>801</v>
      </c>
      <c r="C57" s="43">
        <v>80102</v>
      </c>
      <c r="D57" s="112" t="s">
        <v>67</v>
      </c>
      <c r="E57" s="169" t="s">
        <v>76</v>
      </c>
      <c r="F57" s="44">
        <v>12423295</v>
      </c>
      <c r="G57" s="44">
        <v>11287450</v>
      </c>
      <c r="H57" s="44">
        <v>6287450</v>
      </c>
      <c r="I57" s="163"/>
      <c r="J57" s="208" t="s">
        <v>156</v>
      </c>
      <c r="K57" s="44"/>
      <c r="L57" s="82" t="s">
        <v>35</v>
      </c>
    </row>
    <row r="58" spans="1:12" ht="67.5" customHeight="1" x14ac:dyDescent="0.2">
      <c r="A58" s="25" t="s">
        <v>116</v>
      </c>
      <c r="B58" s="43">
        <v>801</v>
      </c>
      <c r="C58" s="43">
        <v>80140</v>
      </c>
      <c r="D58" s="112">
        <v>6050</v>
      </c>
      <c r="E58" s="49" t="s">
        <v>143</v>
      </c>
      <c r="F58" s="44">
        <v>93000</v>
      </c>
      <c r="G58" s="44">
        <v>93000</v>
      </c>
      <c r="H58" s="44">
        <v>93000</v>
      </c>
      <c r="I58" s="81"/>
      <c r="J58" s="113"/>
      <c r="K58" s="44"/>
      <c r="L58" s="26" t="s">
        <v>110</v>
      </c>
    </row>
    <row r="59" spans="1:12" ht="60" customHeight="1" x14ac:dyDescent="0.2">
      <c r="A59" s="25" t="s">
        <v>117</v>
      </c>
      <c r="B59" s="43">
        <v>801</v>
      </c>
      <c r="C59" s="43">
        <v>80102</v>
      </c>
      <c r="D59" s="112">
        <v>6050</v>
      </c>
      <c r="E59" s="49" t="s">
        <v>137</v>
      </c>
      <c r="F59" s="44">
        <v>35000</v>
      </c>
      <c r="G59" s="44">
        <v>35000</v>
      </c>
      <c r="H59" s="44">
        <v>35000</v>
      </c>
      <c r="I59" s="81"/>
      <c r="J59" s="113"/>
      <c r="K59" s="44"/>
      <c r="L59" s="26" t="s">
        <v>138</v>
      </c>
    </row>
    <row r="60" spans="1:12" ht="45" customHeight="1" x14ac:dyDescent="0.2">
      <c r="A60" s="25" t="s">
        <v>172</v>
      </c>
      <c r="B60" s="43">
        <v>801</v>
      </c>
      <c r="C60" s="43">
        <v>80115</v>
      </c>
      <c r="D60" s="112">
        <v>6050</v>
      </c>
      <c r="E60" s="49" t="s">
        <v>178</v>
      </c>
      <c r="F60" s="44">
        <v>147400</v>
      </c>
      <c r="G60" s="44">
        <v>147400</v>
      </c>
      <c r="H60" s="44">
        <v>147400</v>
      </c>
      <c r="I60" s="81"/>
      <c r="J60" s="113"/>
      <c r="K60" s="44"/>
      <c r="L60" s="26" t="s">
        <v>110</v>
      </c>
    </row>
    <row r="61" spans="1:12" ht="45" customHeight="1" x14ac:dyDescent="0.2">
      <c r="A61" s="25" t="s">
        <v>120</v>
      </c>
      <c r="B61" s="43">
        <v>801</v>
      </c>
      <c r="C61" s="43">
        <v>80120</v>
      </c>
      <c r="D61" s="112" t="s">
        <v>67</v>
      </c>
      <c r="E61" s="202" t="s">
        <v>210</v>
      </c>
      <c r="F61" s="44">
        <v>6900000</v>
      </c>
      <c r="G61" s="44">
        <v>150000</v>
      </c>
      <c r="H61" s="44">
        <v>150000</v>
      </c>
      <c r="I61" s="81"/>
      <c r="J61" s="113"/>
      <c r="K61" s="44"/>
      <c r="L61" s="26" t="s">
        <v>35</v>
      </c>
    </row>
    <row r="62" spans="1:12" ht="21.75" customHeight="1" x14ac:dyDescent="0.2">
      <c r="A62" s="246" t="s">
        <v>41</v>
      </c>
      <c r="B62" s="247"/>
      <c r="C62" s="247"/>
      <c r="D62" s="247"/>
      <c r="E62" s="248"/>
      <c r="F62" s="44">
        <f>SUM(F56:F61)</f>
        <v>22943357</v>
      </c>
      <c r="G62" s="44">
        <f>SUM(G56:G61)</f>
        <v>14907512</v>
      </c>
      <c r="H62" s="44">
        <f>SUM(H56:H61)</f>
        <v>7276538</v>
      </c>
      <c r="I62" s="81"/>
      <c r="J62" s="164">
        <v>7630974</v>
      </c>
      <c r="K62" s="22"/>
      <c r="L62" s="165"/>
    </row>
    <row r="63" spans="1:12" ht="45" customHeight="1" x14ac:dyDescent="0.2">
      <c r="A63" s="25" t="s">
        <v>125</v>
      </c>
      <c r="B63" s="6">
        <v>801</v>
      </c>
      <c r="C63" s="6">
        <v>80102</v>
      </c>
      <c r="D63" s="6">
        <v>6060</v>
      </c>
      <c r="E63" s="49" t="s">
        <v>77</v>
      </c>
      <c r="F63" s="44">
        <v>259382</v>
      </c>
      <c r="G63" s="44">
        <v>259382</v>
      </c>
      <c r="H63" s="44">
        <v>259382</v>
      </c>
      <c r="I63" s="81"/>
      <c r="J63" s="114"/>
      <c r="K63" s="22"/>
      <c r="L63" s="82" t="s">
        <v>35</v>
      </c>
    </row>
    <row r="64" spans="1:12" ht="42" customHeight="1" x14ac:dyDescent="0.2">
      <c r="A64" s="90" t="s">
        <v>126</v>
      </c>
      <c r="B64" s="92">
        <v>801</v>
      </c>
      <c r="C64" s="92">
        <v>80102</v>
      </c>
      <c r="D64" s="92">
        <v>6060</v>
      </c>
      <c r="E64" s="95" t="s">
        <v>78</v>
      </c>
      <c r="F64" s="128">
        <v>115000</v>
      </c>
      <c r="G64" s="128">
        <v>115000</v>
      </c>
      <c r="H64" s="128">
        <v>115000</v>
      </c>
      <c r="I64" s="129"/>
      <c r="J64" s="130"/>
      <c r="K64" s="128"/>
      <c r="L64" s="93" t="s">
        <v>35</v>
      </c>
    </row>
    <row r="65" spans="1:12" ht="40.5" customHeight="1" x14ac:dyDescent="0.2">
      <c r="A65" s="25" t="s">
        <v>127</v>
      </c>
      <c r="B65" s="6">
        <v>801</v>
      </c>
      <c r="C65" s="6">
        <v>80102</v>
      </c>
      <c r="D65" s="6">
        <v>6060</v>
      </c>
      <c r="E65" s="49" t="s">
        <v>145</v>
      </c>
      <c r="F65" s="22">
        <v>20000</v>
      </c>
      <c r="G65" s="22">
        <v>20000</v>
      </c>
      <c r="H65" s="22">
        <v>20000</v>
      </c>
      <c r="I65" s="81"/>
      <c r="J65" s="114"/>
      <c r="K65" s="22"/>
      <c r="L65" s="26" t="s">
        <v>146</v>
      </c>
    </row>
    <row r="66" spans="1:12" ht="28.5" customHeight="1" thickBot="1" x14ac:dyDescent="0.25">
      <c r="A66" s="236" t="s">
        <v>46</v>
      </c>
      <c r="B66" s="237"/>
      <c r="C66" s="237"/>
      <c r="D66" s="237"/>
      <c r="E66" s="237"/>
      <c r="F66" s="146">
        <f>SUM(F63:F65)</f>
        <v>394382</v>
      </c>
      <c r="G66" s="146">
        <f>SUM(G63:G65)</f>
        <v>394382</v>
      </c>
      <c r="H66" s="146">
        <f>SUM(H63:H65)</f>
        <v>394382</v>
      </c>
      <c r="I66" s="34"/>
      <c r="J66" s="146"/>
      <c r="K66" s="33"/>
      <c r="L66" s="47"/>
    </row>
    <row r="67" spans="1:12" ht="26.25" customHeight="1" thickBot="1" x14ac:dyDescent="0.25">
      <c r="A67" s="212" t="s">
        <v>40</v>
      </c>
      <c r="B67" s="213"/>
      <c r="C67" s="213"/>
      <c r="D67" s="213"/>
      <c r="E67" s="214"/>
      <c r="F67" s="108">
        <f>SUM(F62,F66)</f>
        <v>23337739</v>
      </c>
      <c r="G67" s="108">
        <f>SUM(G62,G66)</f>
        <v>15301894</v>
      </c>
      <c r="H67" s="108">
        <f>SUM(H62,H66)</f>
        <v>7670920</v>
      </c>
      <c r="I67" s="30"/>
      <c r="J67" s="108">
        <f>SUM(J62:J66)</f>
        <v>7630974</v>
      </c>
      <c r="K67" s="23"/>
      <c r="L67" s="32"/>
    </row>
    <row r="68" spans="1:12" ht="28.5" customHeight="1" x14ac:dyDescent="0.2">
      <c r="A68" s="272" t="s">
        <v>131</v>
      </c>
      <c r="B68" s="274">
        <v>851</v>
      </c>
      <c r="C68" s="274">
        <v>85111</v>
      </c>
      <c r="D68" s="276" t="s">
        <v>128</v>
      </c>
      <c r="E68" s="268" t="s">
        <v>62</v>
      </c>
      <c r="F68" s="264">
        <v>12198529</v>
      </c>
      <c r="G68" s="264">
        <v>10553670</v>
      </c>
      <c r="H68" s="264">
        <v>1032805</v>
      </c>
      <c r="I68" s="270"/>
      <c r="J68" s="158" t="s">
        <v>157</v>
      </c>
      <c r="K68" s="264"/>
      <c r="L68" s="266" t="s">
        <v>35</v>
      </c>
    </row>
    <row r="69" spans="1:12" ht="33.75" customHeight="1" x14ac:dyDescent="0.2">
      <c r="A69" s="273"/>
      <c r="B69" s="275"/>
      <c r="C69" s="275"/>
      <c r="D69" s="277"/>
      <c r="E69" s="269"/>
      <c r="F69" s="265"/>
      <c r="G69" s="265"/>
      <c r="H69" s="265"/>
      <c r="I69" s="271"/>
      <c r="J69" s="135" t="s">
        <v>158</v>
      </c>
      <c r="K69" s="265"/>
      <c r="L69" s="267"/>
    </row>
    <row r="70" spans="1:12" ht="60" customHeight="1" x14ac:dyDescent="0.2">
      <c r="A70" s="91" t="s">
        <v>135</v>
      </c>
      <c r="B70" s="144">
        <v>851</v>
      </c>
      <c r="C70" s="144">
        <v>85111</v>
      </c>
      <c r="D70" s="144">
        <v>6220</v>
      </c>
      <c r="E70" s="96" t="s">
        <v>183</v>
      </c>
      <c r="F70" s="85">
        <v>1756772</v>
      </c>
      <c r="G70" s="85">
        <v>99500</v>
      </c>
      <c r="H70" s="85">
        <v>99500</v>
      </c>
      <c r="I70" s="97"/>
      <c r="J70" s="86"/>
      <c r="K70" s="85"/>
      <c r="L70" s="94" t="s">
        <v>35</v>
      </c>
    </row>
    <row r="71" spans="1:12" ht="84.75" customHeight="1" x14ac:dyDescent="0.2">
      <c r="A71" s="25" t="s">
        <v>139</v>
      </c>
      <c r="B71" s="43">
        <v>851</v>
      </c>
      <c r="C71" s="43">
        <v>85111</v>
      </c>
      <c r="D71" s="43">
        <v>6220</v>
      </c>
      <c r="E71" s="49" t="s">
        <v>106</v>
      </c>
      <c r="F71" s="44">
        <v>23766452.050000001</v>
      </c>
      <c r="G71" s="44">
        <v>152680</v>
      </c>
      <c r="H71" s="44">
        <v>152680</v>
      </c>
      <c r="I71" s="45"/>
      <c r="J71" s="46"/>
      <c r="K71" s="44"/>
      <c r="L71" s="26" t="s">
        <v>35</v>
      </c>
    </row>
    <row r="72" spans="1:12" ht="100.5" customHeight="1" x14ac:dyDescent="0.2">
      <c r="A72" s="25" t="s">
        <v>140</v>
      </c>
      <c r="B72" s="43">
        <v>851</v>
      </c>
      <c r="C72" s="43">
        <v>85111</v>
      </c>
      <c r="D72" s="43">
        <v>6220</v>
      </c>
      <c r="E72" s="49" t="s">
        <v>107</v>
      </c>
      <c r="F72" s="44">
        <v>39858505.119999997</v>
      </c>
      <c r="G72" s="44">
        <v>6521507.5800000001</v>
      </c>
      <c r="H72" s="44">
        <v>6521491</v>
      </c>
      <c r="I72" s="45"/>
      <c r="J72" s="157" t="s">
        <v>162</v>
      </c>
      <c r="K72" s="44"/>
      <c r="L72" s="26" t="s">
        <v>35</v>
      </c>
    </row>
    <row r="73" spans="1:12" ht="42" customHeight="1" x14ac:dyDescent="0.2">
      <c r="A73" s="25" t="s">
        <v>141</v>
      </c>
      <c r="B73" s="43">
        <v>851</v>
      </c>
      <c r="C73" s="43">
        <v>85111</v>
      </c>
      <c r="D73" s="43">
        <v>6220</v>
      </c>
      <c r="E73" s="49" t="s">
        <v>63</v>
      </c>
      <c r="F73" s="44">
        <v>60473.57</v>
      </c>
      <c r="G73" s="44">
        <v>34940</v>
      </c>
      <c r="H73" s="44">
        <v>34940</v>
      </c>
      <c r="I73" s="45"/>
      <c r="J73" s="46"/>
      <c r="K73" s="44"/>
      <c r="L73" s="26" t="s">
        <v>35</v>
      </c>
    </row>
    <row r="74" spans="1:12" ht="57" customHeight="1" x14ac:dyDescent="0.2">
      <c r="A74" s="25" t="s">
        <v>149</v>
      </c>
      <c r="B74" s="43">
        <v>851</v>
      </c>
      <c r="C74" s="43">
        <v>85111</v>
      </c>
      <c r="D74" s="43">
        <v>6220</v>
      </c>
      <c r="E74" s="49" t="s">
        <v>64</v>
      </c>
      <c r="F74" s="44">
        <v>1826463</v>
      </c>
      <c r="G74" s="44">
        <v>85301</v>
      </c>
      <c r="H74" s="44">
        <v>85301</v>
      </c>
      <c r="I74" s="45"/>
      <c r="J74" s="46"/>
      <c r="K74" s="44"/>
      <c r="L74" s="26" t="s">
        <v>35</v>
      </c>
    </row>
    <row r="75" spans="1:12" ht="51" customHeight="1" x14ac:dyDescent="0.2">
      <c r="A75" s="25" t="s">
        <v>150</v>
      </c>
      <c r="B75" s="43">
        <v>851</v>
      </c>
      <c r="C75" s="43">
        <v>85111</v>
      </c>
      <c r="D75" s="43">
        <v>6220</v>
      </c>
      <c r="E75" s="49" t="s">
        <v>65</v>
      </c>
      <c r="F75" s="44">
        <v>5139238.5</v>
      </c>
      <c r="G75" s="44">
        <v>3231071</v>
      </c>
      <c r="H75" s="44">
        <v>3031071</v>
      </c>
      <c r="I75" s="45"/>
      <c r="J75" s="46" t="s">
        <v>161</v>
      </c>
      <c r="K75" s="44"/>
      <c r="L75" s="26" t="s">
        <v>35</v>
      </c>
    </row>
    <row r="76" spans="1:12" ht="33.75" customHeight="1" x14ac:dyDescent="0.2">
      <c r="A76" s="25" t="s">
        <v>151</v>
      </c>
      <c r="B76" s="43">
        <v>851</v>
      </c>
      <c r="C76" s="43">
        <v>85111</v>
      </c>
      <c r="D76" s="43">
        <v>6220</v>
      </c>
      <c r="E76" s="49" t="s">
        <v>66</v>
      </c>
      <c r="F76" s="44">
        <v>1126820</v>
      </c>
      <c r="G76" s="44">
        <v>1074030</v>
      </c>
      <c r="H76" s="44">
        <v>1074030</v>
      </c>
      <c r="I76" s="45"/>
      <c r="J76" s="46"/>
      <c r="K76" s="44"/>
      <c r="L76" s="26" t="s">
        <v>35</v>
      </c>
    </row>
    <row r="77" spans="1:12" ht="33.75" customHeight="1" x14ac:dyDescent="0.2">
      <c r="A77" s="90" t="s">
        <v>152</v>
      </c>
      <c r="B77" s="104">
        <v>851</v>
      </c>
      <c r="C77" s="104">
        <v>85111</v>
      </c>
      <c r="D77" s="104">
        <v>6220</v>
      </c>
      <c r="E77" s="95" t="s">
        <v>121</v>
      </c>
      <c r="F77" s="105">
        <v>34992</v>
      </c>
      <c r="G77" s="105">
        <v>34992</v>
      </c>
      <c r="H77" s="105">
        <v>34992</v>
      </c>
      <c r="I77" s="106"/>
      <c r="J77" s="107"/>
      <c r="K77" s="105"/>
      <c r="L77" s="93" t="s">
        <v>35</v>
      </c>
    </row>
    <row r="78" spans="1:12" ht="33.75" customHeight="1" x14ac:dyDescent="0.2">
      <c r="A78" s="25" t="s">
        <v>153</v>
      </c>
      <c r="B78" s="43">
        <v>851</v>
      </c>
      <c r="C78" s="43">
        <v>85111</v>
      </c>
      <c r="D78" s="43">
        <v>6220</v>
      </c>
      <c r="E78" s="49" t="s">
        <v>122</v>
      </c>
      <c r="F78" s="44">
        <v>194400</v>
      </c>
      <c r="G78" s="44">
        <v>194400</v>
      </c>
      <c r="H78" s="44">
        <v>194400</v>
      </c>
      <c r="I78" s="45"/>
      <c r="J78" s="46"/>
      <c r="K78" s="44"/>
      <c r="L78" s="26" t="s">
        <v>35</v>
      </c>
    </row>
    <row r="79" spans="1:12" ht="54" customHeight="1" x14ac:dyDescent="0.2">
      <c r="A79" s="25" t="s">
        <v>164</v>
      </c>
      <c r="B79" s="43">
        <v>851</v>
      </c>
      <c r="C79" s="43">
        <v>85111</v>
      </c>
      <c r="D79" s="43">
        <v>6220</v>
      </c>
      <c r="E79" s="49" t="s">
        <v>123</v>
      </c>
      <c r="F79" s="44">
        <v>47142</v>
      </c>
      <c r="G79" s="44">
        <v>47142</v>
      </c>
      <c r="H79" s="44">
        <v>47142</v>
      </c>
      <c r="I79" s="45"/>
      <c r="J79" s="46"/>
      <c r="K79" s="44"/>
      <c r="L79" s="26" t="s">
        <v>35</v>
      </c>
    </row>
    <row r="80" spans="1:12" ht="34.5" customHeight="1" x14ac:dyDescent="0.2">
      <c r="A80" s="90" t="s">
        <v>168</v>
      </c>
      <c r="B80" s="104">
        <v>851</v>
      </c>
      <c r="C80" s="104">
        <v>85111</v>
      </c>
      <c r="D80" s="104">
        <v>6220</v>
      </c>
      <c r="E80" s="95" t="s">
        <v>142</v>
      </c>
      <c r="F80" s="105">
        <v>12150</v>
      </c>
      <c r="G80" s="105">
        <v>12150</v>
      </c>
      <c r="H80" s="105">
        <v>2150</v>
      </c>
      <c r="I80" s="106"/>
      <c r="J80" s="159" t="s">
        <v>160</v>
      </c>
      <c r="K80" s="105"/>
      <c r="L80" s="93" t="s">
        <v>35</v>
      </c>
    </row>
    <row r="81" spans="1:17" ht="44.25" customHeight="1" x14ac:dyDescent="0.2">
      <c r="A81" s="25" t="s">
        <v>169</v>
      </c>
      <c r="B81" s="43">
        <v>851</v>
      </c>
      <c r="C81" s="43">
        <v>85111</v>
      </c>
      <c r="D81" s="43">
        <v>6220</v>
      </c>
      <c r="E81" s="49" t="s">
        <v>136</v>
      </c>
      <c r="F81" s="44">
        <v>306180</v>
      </c>
      <c r="G81" s="44">
        <v>306180</v>
      </c>
      <c r="H81" s="44">
        <v>117180</v>
      </c>
      <c r="I81" s="45"/>
      <c r="J81" s="46" t="s">
        <v>159</v>
      </c>
      <c r="K81" s="44"/>
      <c r="L81" s="26" t="s">
        <v>35</v>
      </c>
    </row>
    <row r="82" spans="1:17" ht="43.5" customHeight="1" x14ac:dyDescent="0.2">
      <c r="A82" s="25" t="s">
        <v>171</v>
      </c>
      <c r="B82" s="43">
        <v>851</v>
      </c>
      <c r="C82" s="43">
        <v>85111</v>
      </c>
      <c r="D82" s="43">
        <v>6220</v>
      </c>
      <c r="E82" s="49" t="s">
        <v>148</v>
      </c>
      <c r="F82" s="44">
        <v>109071</v>
      </c>
      <c r="G82" s="44">
        <v>109071</v>
      </c>
      <c r="H82" s="44">
        <v>109071</v>
      </c>
      <c r="I82" s="45"/>
      <c r="J82" s="46"/>
      <c r="K82" s="44"/>
      <c r="L82" s="26" t="s">
        <v>35</v>
      </c>
    </row>
    <row r="83" spans="1:17" ht="43.5" customHeight="1" x14ac:dyDescent="0.2">
      <c r="A83" s="90" t="s">
        <v>173</v>
      </c>
      <c r="B83" s="104">
        <v>851</v>
      </c>
      <c r="C83" s="104">
        <v>85111</v>
      </c>
      <c r="D83" s="104">
        <v>6220</v>
      </c>
      <c r="E83" s="95" t="s">
        <v>180</v>
      </c>
      <c r="F83" s="105">
        <v>116640</v>
      </c>
      <c r="G83" s="105">
        <v>116640</v>
      </c>
      <c r="H83" s="105">
        <v>116640</v>
      </c>
      <c r="I83" s="106"/>
      <c r="J83" s="107"/>
      <c r="K83" s="105"/>
      <c r="L83" s="93" t="s">
        <v>35</v>
      </c>
    </row>
    <row r="84" spans="1:17" ht="43.5" customHeight="1" x14ac:dyDescent="0.2">
      <c r="A84" s="90" t="s">
        <v>187</v>
      </c>
      <c r="B84" s="104">
        <v>851</v>
      </c>
      <c r="C84" s="104">
        <v>85111</v>
      </c>
      <c r="D84" s="104">
        <v>6220</v>
      </c>
      <c r="E84" s="95" t="s">
        <v>181</v>
      </c>
      <c r="F84" s="105">
        <v>48600</v>
      </c>
      <c r="G84" s="105">
        <v>48600</v>
      </c>
      <c r="H84" s="105">
        <v>48600</v>
      </c>
      <c r="I84" s="106"/>
      <c r="J84" s="107"/>
      <c r="K84" s="105"/>
      <c r="L84" s="93" t="s">
        <v>35</v>
      </c>
    </row>
    <row r="85" spans="1:17" ht="43.5" customHeight="1" x14ac:dyDescent="0.2">
      <c r="A85" s="90" t="s">
        <v>188</v>
      </c>
      <c r="B85" s="104">
        <v>851</v>
      </c>
      <c r="C85" s="104">
        <v>85111</v>
      </c>
      <c r="D85" s="104">
        <v>6220</v>
      </c>
      <c r="E85" s="95" t="s">
        <v>182</v>
      </c>
      <c r="F85" s="105">
        <v>262440</v>
      </c>
      <c r="G85" s="105">
        <v>262440</v>
      </c>
      <c r="H85" s="105">
        <v>262440</v>
      </c>
      <c r="I85" s="106"/>
      <c r="J85" s="107"/>
      <c r="K85" s="105"/>
      <c r="L85" s="93" t="s">
        <v>35</v>
      </c>
    </row>
    <row r="86" spans="1:17" ht="43.5" customHeight="1" x14ac:dyDescent="0.2">
      <c r="A86" s="25" t="s">
        <v>189</v>
      </c>
      <c r="B86" s="43">
        <v>851</v>
      </c>
      <c r="C86" s="43">
        <v>85111</v>
      </c>
      <c r="D86" s="43">
        <v>6220</v>
      </c>
      <c r="E86" s="49" t="s">
        <v>211</v>
      </c>
      <c r="F86" s="44">
        <v>93425</v>
      </c>
      <c r="G86" s="44">
        <v>93425</v>
      </c>
      <c r="H86" s="44">
        <v>93425</v>
      </c>
      <c r="I86" s="45"/>
      <c r="J86" s="46"/>
      <c r="K86" s="44"/>
      <c r="L86" s="26" t="s">
        <v>35</v>
      </c>
    </row>
    <row r="87" spans="1:17" ht="60" customHeight="1" x14ac:dyDescent="0.2">
      <c r="A87" s="25" t="s">
        <v>190</v>
      </c>
      <c r="B87" s="43">
        <v>851</v>
      </c>
      <c r="C87" s="43">
        <v>85111</v>
      </c>
      <c r="D87" s="43">
        <v>6220</v>
      </c>
      <c r="E87" s="49" t="s">
        <v>212</v>
      </c>
      <c r="F87" s="44">
        <v>38880</v>
      </c>
      <c r="G87" s="44">
        <v>38880</v>
      </c>
      <c r="H87" s="44">
        <v>38880</v>
      </c>
      <c r="I87" s="45"/>
      <c r="J87" s="46"/>
      <c r="K87" s="44"/>
      <c r="L87" s="26" t="s">
        <v>35</v>
      </c>
    </row>
    <row r="88" spans="1:17" ht="35.25" customHeight="1" x14ac:dyDescent="0.2">
      <c r="A88" s="90" t="s">
        <v>191</v>
      </c>
      <c r="B88" s="104">
        <v>851</v>
      </c>
      <c r="C88" s="104">
        <v>85111</v>
      </c>
      <c r="D88" s="104">
        <v>6220</v>
      </c>
      <c r="E88" s="95" t="s">
        <v>213</v>
      </c>
      <c r="F88" s="105">
        <v>25272</v>
      </c>
      <c r="G88" s="105">
        <v>25272</v>
      </c>
      <c r="H88" s="105">
        <v>25272</v>
      </c>
      <c r="I88" s="106"/>
      <c r="J88" s="107"/>
      <c r="K88" s="105"/>
      <c r="L88" s="93" t="s">
        <v>35</v>
      </c>
    </row>
    <row r="89" spans="1:17" ht="35.25" customHeight="1" x14ac:dyDescent="0.2">
      <c r="A89" s="90" t="s">
        <v>192</v>
      </c>
      <c r="B89" s="104">
        <v>851</v>
      </c>
      <c r="C89" s="104">
        <v>85111</v>
      </c>
      <c r="D89" s="104">
        <v>6220</v>
      </c>
      <c r="E89" s="95" t="s">
        <v>235</v>
      </c>
      <c r="F89" s="105">
        <v>14925</v>
      </c>
      <c r="G89" s="105">
        <v>14925</v>
      </c>
      <c r="H89" s="105">
        <v>14925</v>
      </c>
      <c r="I89" s="106"/>
      <c r="J89" s="107"/>
      <c r="K89" s="105"/>
      <c r="L89" s="93" t="s">
        <v>35</v>
      </c>
    </row>
    <row r="90" spans="1:17" ht="57" customHeight="1" x14ac:dyDescent="0.2">
      <c r="A90" s="90" t="s">
        <v>193</v>
      </c>
      <c r="B90" s="104">
        <v>851</v>
      </c>
      <c r="C90" s="104">
        <v>85111</v>
      </c>
      <c r="D90" s="104">
        <v>6220</v>
      </c>
      <c r="E90" s="95" t="s">
        <v>236</v>
      </c>
      <c r="F90" s="105">
        <v>32076</v>
      </c>
      <c r="G90" s="105">
        <v>32076</v>
      </c>
      <c r="H90" s="105">
        <v>32076</v>
      </c>
      <c r="I90" s="106"/>
      <c r="J90" s="107"/>
      <c r="K90" s="105"/>
      <c r="L90" s="93" t="s">
        <v>35</v>
      </c>
    </row>
    <row r="91" spans="1:17" ht="32.25" customHeight="1" thickBot="1" x14ac:dyDescent="0.25">
      <c r="A91" s="90" t="s">
        <v>201</v>
      </c>
      <c r="B91" s="104">
        <v>851</v>
      </c>
      <c r="C91" s="104">
        <v>85195</v>
      </c>
      <c r="D91" s="104">
        <v>6230</v>
      </c>
      <c r="E91" s="95" t="s">
        <v>68</v>
      </c>
      <c r="F91" s="105">
        <v>160000</v>
      </c>
      <c r="G91" s="105">
        <v>160000</v>
      </c>
      <c r="H91" s="105">
        <v>100000</v>
      </c>
      <c r="I91" s="106"/>
      <c r="J91" s="107" t="s">
        <v>179</v>
      </c>
      <c r="K91" s="105"/>
      <c r="L91" s="93" t="s">
        <v>35</v>
      </c>
      <c r="P91" s="2"/>
    </row>
    <row r="92" spans="1:17" ht="21.75" customHeight="1" thickBot="1" x14ac:dyDescent="0.25">
      <c r="A92" s="212" t="s">
        <v>69</v>
      </c>
      <c r="B92" s="213"/>
      <c r="C92" s="213"/>
      <c r="D92" s="213"/>
      <c r="E92" s="214"/>
      <c r="F92" s="108">
        <f>SUM(F68:F91)</f>
        <v>87229446.23999998</v>
      </c>
      <c r="G92" s="108">
        <f>SUM(G68:G91)</f>
        <v>23248892.579999998</v>
      </c>
      <c r="H92" s="108">
        <f>SUM(H68:H91)</f>
        <v>13269011</v>
      </c>
      <c r="I92" s="109"/>
      <c r="J92" s="108">
        <v>9979881.5800000001</v>
      </c>
      <c r="K92" s="108"/>
      <c r="L92" s="111"/>
      <c r="O92" s="2"/>
      <c r="P92" s="174"/>
      <c r="Q92" s="2"/>
    </row>
    <row r="93" spans="1:17" ht="38.25" customHeight="1" x14ac:dyDescent="0.2">
      <c r="A93" s="200" t="s">
        <v>209</v>
      </c>
      <c r="B93" s="201">
        <v>852</v>
      </c>
      <c r="C93" s="201">
        <v>85202</v>
      </c>
      <c r="D93" s="201">
        <v>6050</v>
      </c>
      <c r="E93" s="179" t="s">
        <v>184</v>
      </c>
      <c r="F93" s="134">
        <v>251000</v>
      </c>
      <c r="G93" s="134">
        <v>251000</v>
      </c>
      <c r="H93" s="134">
        <v>251000</v>
      </c>
      <c r="I93" s="136"/>
      <c r="J93" s="134"/>
      <c r="K93" s="134"/>
      <c r="L93" s="118" t="s">
        <v>194</v>
      </c>
      <c r="O93" s="2"/>
      <c r="P93" s="174"/>
      <c r="Q93" s="2"/>
    </row>
    <row r="94" spans="1:17" ht="38.25" customHeight="1" x14ac:dyDescent="0.2">
      <c r="A94" s="143" t="s">
        <v>218</v>
      </c>
      <c r="B94" s="43">
        <v>852</v>
      </c>
      <c r="C94" s="43">
        <v>85202</v>
      </c>
      <c r="D94" s="43">
        <v>6050</v>
      </c>
      <c r="E94" s="169" t="s">
        <v>217</v>
      </c>
      <c r="F94" s="44">
        <v>400000</v>
      </c>
      <c r="G94" s="44">
        <v>400000</v>
      </c>
      <c r="H94" s="44">
        <v>400000</v>
      </c>
      <c r="I94" s="81"/>
      <c r="J94" s="44"/>
      <c r="K94" s="44"/>
      <c r="L94" s="82" t="s">
        <v>194</v>
      </c>
      <c r="O94" s="2"/>
      <c r="P94" s="174"/>
      <c r="Q94" s="2"/>
    </row>
    <row r="95" spans="1:17" ht="38.25" customHeight="1" x14ac:dyDescent="0.2">
      <c r="A95" s="143" t="s">
        <v>219</v>
      </c>
      <c r="B95" s="43">
        <v>852</v>
      </c>
      <c r="C95" s="43">
        <v>85202</v>
      </c>
      <c r="D95" s="43">
        <v>6050</v>
      </c>
      <c r="E95" s="169" t="s">
        <v>216</v>
      </c>
      <c r="F95" s="117">
        <v>41000</v>
      </c>
      <c r="G95" s="117">
        <v>41000</v>
      </c>
      <c r="H95" s="117">
        <v>41000</v>
      </c>
      <c r="I95" s="57"/>
      <c r="J95" s="117"/>
      <c r="K95" s="117"/>
      <c r="L95" s="118" t="s">
        <v>215</v>
      </c>
      <c r="O95" s="2"/>
      <c r="P95" s="174"/>
      <c r="Q95" s="2"/>
    </row>
    <row r="96" spans="1:17" ht="21.75" customHeight="1" x14ac:dyDescent="0.2">
      <c r="A96" s="233" t="s">
        <v>185</v>
      </c>
      <c r="B96" s="234"/>
      <c r="C96" s="234"/>
      <c r="D96" s="234"/>
      <c r="E96" s="235"/>
      <c r="F96" s="105">
        <f>SUM(F93:F95)</f>
        <v>692000</v>
      </c>
      <c r="G96" s="105">
        <f>SUM(G93:G95)</f>
        <v>692000</v>
      </c>
      <c r="H96" s="105">
        <f>SUM(H93:H95)</f>
        <v>692000</v>
      </c>
      <c r="I96" s="129"/>
      <c r="J96" s="105"/>
      <c r="K96" s="105"/>
      <c r="L96" s="115"/>
      <c r="O96" s="2"/>
      <c r="P96" s="174"/>
      <c r="Q96" s="2"/>
    </row>
    <row r="97" spans="1:17" ht="41.25" customHeight="1" x14ac:dyDescent="0.2">
      <c r="A97" s="143" t="s">
        <v>220</v>
      </c>
      <c r="B97" s="43">
        <v>852</v>
      </c>
      <c r="C97" s="43">
        <v>85202</v>
      </c>
      <c r="D97" s="43">
        <v>6060</v>
      </c>
      <c r="E97" s="203" t="s">
        <v>230</v>
      </c>
      <c r="F97" s="44">
        <v>35000</v>
      </c>
      <c r="G97" s="44">
        <v>35000</v>
      </c>
      <c r="H97" s="44">
        <v>35000</v>
      </c>
      <c r="I97" s="81"/>
      <c r="J97" s="44"/>
      <c r="K97" s="44"/>
      <c r="L97" s="82" t="s">
        <v>194</v>
      </c>
      <c r="O97" s="2"/>
      <c r="P97" s="174"/>
      <c r="Q97" s="2"/>
    </row>
    <row r="98" spans="1:17" ht="21.75" customHeight="1" thickBot="1" x14ac:dyDescent="0.25">
      <c r="A98" s="236" t="s">
        <v>231</v>
      </c>
      <c r="B98" s="237"/>
      <c r="C98" s="237"/>
      <c r="D98" s="237"/>
      <c r="E98" s="237"/>
      <c r="F98" s="117">
        <f>SUM(F97)</f>
        <v>35000</v>
      </c>
      <c r="G98" s="117">
        <f>SUM(G97)</f>
        <v>35000</v>
      </c>
      <c r="H98" s="117">
        <f>SUM(H97)</f>
        <v>35000</v>
      </c>
      <c r="I98" s="57"/>
      <c r="J98" s="117"/>
      <c r="K98" s="117"/>
      <c r="L98" s="145"/>
      <c r="O98" s="2"/>
      <c r="P98" s="174"/>
      <c r="Q98" s="2"/>
    </row>
    <row r="99" spans="1:17" ht="21.75" customHeight="1" thickBot="1" x14ac:dyDescent="0.25">
      <c r="A99" s="212" t="s">
        <v>186</v>
      </c>
      <c r="B99" s="213"/>
      <c r="C99" s="213"/>
      <c r="D99" s="213"/>
      <c r="E99" s="214"/>
      <c r="F99" s="108">
        <f>SUM(F96,F98)</f>
        <v>727000</v>
      </c>
      <c r="G99" s="108">
        <f>SUM(G96,G98)</f>
        <v>727000</v>
      </c>
      <c r="H99" s="108">
        <f>SUM(H96,H98)</f>
        <v>727000</v>
      </c>
      <c r="I99" s="109"/>
      <c r="J99" s="108"/>
      <c r="K99" s="108"/>
      <c r="L99" s="111"/>
      <c r="O99" s="2"/>
      <c r="P99" s="174"/>
      <c r="Q99" s="2"/>
    </row>
    <row r="100" spans="1:17" ht="44.25" customHeight="1" x14ac:dyDescent="0.2">
      <c r="A100" s="166" t="s">
        <v>221</v>
      </c>
      <c r="B100" s="167">
        <v>853</v>
      </c>
      <c r="C100" s="167">
        <v>85333</v>
      </c>
      <c r="D100" s="167">
        <v>6050</v>
      </c>
      <c r="E100" s="168" t="s">
        <v>226</v>
      </c>
      <c r="F100" s="85">
        <v>86000</v>
      </c>
      <c r="G100" s="85">
        <v>22000</v>
      </c>
      <c r="H100" s="85">
        <v>22000</v>
      </c>
      <c r="I100" s="97"/>
      <c r="J100" s="85"/>
      <c r="K100" s="85"/>
      <c r="L100" s="176" t="s">
        <v>112</v>
      </c>
      <c r="P100" s="2"/>
    </row>
    <row r="101" spans="1:17" ht="21.75" customHeight="1" x14ac:dyDescent="0.2">
      <c r="A101" s="225" t="s">
        <v>170</v>
      </c>
      <c r="B101" s="226"/>
      <c r="C101" s="226"/>
      <c r="D101" s="226"/>
      <c r="E101" s="227"/>
      <c r="F101" s="44">
        <f>SUM(F100)</f>
        <v>86000</v>
      </c>
      <c r="G101" s="44">
        <f>SUM(G100)</f>
        <v>22000</v>
      </c>
      <c r="H101" s="44">
        <f>SUM(H100)</f>
        <v>22000</v>
      </c>
      <c r="I101" s="81"/>
      <c r="J101" s="44"/>
      <c r="K101" s="44"/>
      <c r="L101" s="170"/>
    </row>
    <row r="102" spans="1:17" ht="43.5" customHeight="1" x14ac:dyDescent="0.2">
      <c r="A102" s="143" t="s">
        <v>222</v>
      </c>
      <c r="B102" s="43">
        <v>853</v>
      </c>
      <c r="C102" s="43">
        <v>85333</v>
      </c>
      <c r="D102" s="43">
        <v>6060</v>
      </c>
      <c r="E102" s="169" t="s">
        <v>111</v>
      </c>
      <c r="F102" s="44">
        <v>39237</v>
      </c>
      <c r="G102" s="44">
        <v>39237</v>
      </c>
      <c r="H102" s="44">
        <v>39237</v>
      </c>
      <c r="I102" s="81"/>
      <c r="J102" s="46"/>
      <c r="K102" s="44"/>
      <c r="L102" s="82" t="s">
        <v>112</v>
      </c>
    </row>
    <row r="103" spans="1:17" ht="43.5" customHeight="1" x14ac:dyDescent="0.2">
      <c r="A103" s="143" t="s">
        <v>232</v>
      </c>
      <c r="B103" s="43">
        <v>853</v>
      </c>
      <c r="C103" s="43">
        <v>85333</v>
      </c>
      <c r="D103" s="43">
        <v>6060</v>
      </c>
      <c r="E103" s="142" t="s">
        <v>130</v>
      </c>
      <c r="F103" s="85">
        <v>404443</v>
      </c>
      <c r="G103" s="85">
        <v>404443</v>
      </c>
      <c r="H103" s="85">
        <v>404443</v>
      </c>
      <c r="I103" s="97"/>
      <c r="J103" s="86"/>
      <c r="K103" s="85"/>
      <c r="L103" s="178" t="s">
        <v>112</v>
      </c>
    </row>
    <row r="104" spans="1:17" ht="21.75" customHeight="1" thickBot="1" x14ac:dyDescent="0.25">
      <c r="A104" s="233" t="s">
        <v>113</v>
      </c>
      <c r="B104" s="234"/>
      <c r="C104" s="234"/>
      <c r="D104" s="234"/>
      <c r="E104" s="235"/>
      <c r="F104" s="117">
        <f>SUM(F102,F103)</f>
        <v>443680</v>
      </c>
      <c r="G104" s="117">
        <f>SUM(G102,G103)</f>
        <v>443680</v>
      </c>
      <c r="H104" s="117">
        <f>SUM(H102,H103)</f>
        <v>443680</v>
      </c>
      <c r="I104" s="57"/>
      <c r="J104" s="124"/>
      <c r="K104" s="117"/>
      <c r="L104" s="145"/>
    </row>
    <row r="105" spans="1:17" ht="17.25" customHeight="1" thickBot="1" x14ac:dyDescent="0.25">
      <c r="A105" s="212" t="s">
        <v>114</v>
      </c>
      <c r="B105" s="213"/>
      <c r="C105" s="213"/>
      <c r="D105" s="213"/>
      <c r="E105" s="214"/>
      <c r="F105" s="108">
        <f>F101+F104</f>
        <v>529680</v>
      </c>
      <c r="G105" s="108">
        <f>G101+G104</f>
        <v>465680</v>
      </c>
      <c r="H105" s="108">
        <f>H101+H104</f>
        <v>465680</v>
      </c>
      <c r="I105" s="109"/>
      <c r="J105" s="110"/>
      <c r="K105" s="108"/>
      <c r="L105" s="111"/>
    </row>
    <row r="106" spans="1:17" ht="58.5" customHeight="1" x14ac:dyDescent="0.2">
      <c r="A106" s="210" t="s">
        <v>233</v>
      </c>
      <c r="B106" s="211">
        <v>854</v>
      </c>
      <c r="C106" s="211">
        <v>85406</v>
      </c>
      <c r="D106" s="211">
        <v>6060</v>
      </c>
      <c r="E106" s="278" t="s">
        <v>237</v>
      </c>
      <c r="F106" s="59">
        <v>15000</v>
      </c>
      <c r="G106" s="59">
        <v>15000</v>
      </c>
      <c r="H106" s="59">
        <v>15000</v>
      </c>
      <c r="I106" s="50"/>
      <c r="J106" s="279"/>
      <c r="K106" s="59"/>
      <c r="L106" s="209" t="s">
        <v>238</v>
      </c>
    </row>
    <row r="107" spans="1:17" ht="17.25" customHeight="1" thickBot="1" x14ac:dyDescent="0.25">
      <c r="A107" s="225" t="s">
        <v>239</v>
      </c>
      <c r="B107" s="226"/>
      <c r="C107" s="226"/>
      <c r="D107" s="226"/>
      <c r="E107" s="227"/>
      <c r="F107" s="146">
        <f>SUM(F106)</f>
        <v>15000</v>
      </c>
      <c r="G107" s="146">
        <f>SUM(G106)</f>
        <v>15000</v>
      </c>
      <c r="H107" s="146">
        <f>SUM(H106)</f>
        <v>15000</v>
      </c>
      <c r="I107" s="34"/>
      <c r="J107" s="280"/>
      <c r="K107" s="146"/>
      <c r="L107" s="281"/>
    </row>
    <row r="108" spans="1:17" ht="17.25" customHeight="1" thickBot="1" x14ac:dyDescent="0.25">
      <c r="A108" s="212" t="s">
        <v>240</v>
      </c>
      <c r="B108" s="213"/>
      <c r="C108" s="213"/>
      <c r="D108" s="213"/>
      <c r="E108" s="214"/>
      <c r="F108" s="108">
        <f>SUM(F107)</f>
        <v>15000</v>
      </c>
      <c r="G108" s="108">
        <f>SUM(G107)</f>
        <v>15000</v>
      </c>
      <c r="H108" s="108">
        <f>SUM(H107)</f>
        <v>15000</v>
      </c>
      <c r="I108" s="31"/>
      <c r="J108" s="110"/>
      <c r="K108" s="108"/>
      <c r="L108" s="111"/>
    </row>
    <row r="109" spans="1:17" ht="39" customHeight="1" thickBot="1" x14ac:dyDescent="0.25">
      <c r="A109" s="256" t="s">
        <v>234</v>
      </c>
      <c r="B109" s="258">
        <v>921</v>
      </c>
      <c r="C109" s="258">
        <v>92113</v>
      </c>
      <c r="D109" s="258">
        <v>6220</v>
      </c>
      <c r="E109" s="260" t="s">
        <v>70</v>
      </c>
      <c r="F109" s="252">
        <v>100000</v>
      </c>
      <c r="G109" s="252">
        <v>98000</v>
      </c>
      <c r="H109" s="252">
        <v>98000</v>
      </c>
      <c r="I109" s="262"/>
      <c r="J109" s="78"/>
      <c r="K109" s="252"/>
      <c r="L109" s="254" t="s">
        <v>35</v>
      </c>
    </row>
    <row r="110" spans="1:17" ht="1.5" hidden="1" customHeight="1" x14ac:dyDescent="0.2">
      <c r="A110" s="257"/>
      <c r="B110" s="259"/>
      <c r="C110" s="259"/>
      <c r="D110" s="259"/>
      <c r="E110" s="261"/>
      <c r="F110" s="253"/>
      <c r="G110" s="253"/>
      <c r="H110" s="253"/>
      <c r="I110" s="263"/>
      <c r="J110" s="60"/>
      <c r="K110" s="253"/>
      <c r="L110" s="255"/>
    </row>
    <row r="111" spans="1:17" ht="17.25" customHeight="1" x14ac:dyDescent="0.2">
      <c r="A111" s="225" t="s">
        <v>71</v>
      </c>
      <c r="B111" s="226"/>
      <c r="C111" s="226"/>
      <c r="D111" s="226"/>
      <c r="E111" s="227"/>
      <c r="F111" s="44">
        <f>SUM(F109)</f>
        <v>100000</v>
      </c>
      <c r="G111" s="44">
        <f>SUM(G109)</f>
        <v>98000</v>
      </c>
      <c r="H111" s="44">
        <f>SUM(H109)</f>
        <v>98000</v>
      </c>
      <c r="I111" s="45"/>
      <c r="J111" s="163"/>
      <c r="K111" s="44"/>
      <c r="L111" s="170"/>
    </row>
    <row r="112" spans="1:17" ht="18.75" customHeight="1" thickBot="1" x14ac:dyDescent="0.25">
      <c r="A112" s="230" t="s">
        <v>72</v>
      </c>
      <c r="B112" s="231"/>
      <c r="C112" s="231"/>
      <c r="D112" s="231"/>
      <c r="E112" s="232"/>
      <c r="F112" s="79">
        <f>SUM(F111)</f>
        <v>100000</v>
      </c>
      <c r="G112" s="79">
        <f>SUM(G111)</f>
        <v>98000</v>
      </c>
      <c r="H112" s="79">
        <f>SUM(H111)</f>
        <v>98000</v>
      </c>
      <c r="I112" s="80"/>
      <c r="J112" s="80"/>
      <c r="K112" s="79"/>
      <c r="L112" s="193"/>
    </row>
    <row r="113" spans="1:12" ht="44.25" customHeight="1" x14ac:dyDescent="0.2">
      <c r="A113" s="187" t="s">
        <v>241</v>
      </c>
      <c r="B113" s="188">
        <v>926</v>
      </c>
      <c r="C113" s="188">
        <v>92695</v>
      </c>
      <c r="D113" s="188">
        <v>6050</v>
      </c>
      <c r="E113" s="189" t="s">
        <v>165</v>
      </c>
      <c r="F113" s="59">
        <v>992615</v>
      </c>
      <c r="G113" s="59">
        <v>992615</v>
      </c>
      <c r="H113" s="59">
        <v>642615</v>
      </c>
      <c r="I113" s="50"/>
      <c r="J113" s="194" t="s">
        <v>198</v>
      </c>
      <c r="K113" s="59"/>
      <c r="L113" s="186" t="s">
        <v>35</v>
      </c>
    </row>
    <row r="114" spans="1:12" ht="18.75" customHeight="1" thickBot="1" x14ac:dyDescent="0.25">
      <c r="A114" s="225" t="s">
        <v>199</v>
      </c>
      <c r="B114" s="226"/>
      <c r="C114" s="226"/>
      <c r="D114" s="226"/>
      <c r="E114" s="227"/>
      <c r="F114" s="79">
        <f t="shared" ref="F114:H115" si="2">SUM(F113)</f>
        <v>992615</v>
      </c>
      <c r="G114" s="79">
        <f t="shared" si="2"/>
        <v>992615</v>
      </c>
      <c r="H114" s="79">
        <f t="shared" si="2"/>
        <v>642615</v>
      </c>
      <c r="I114" s="80"/>
      <c r="J114" s="80">
        <v>350000</v>
      </c>
      <c r="K114" s="79"/>
      <c r="L114" s="193"/>
    </row>
    <row r="115" spans="1:12" ht="18.75" customHeight="1" thickBot="1" x14ac:dyDescent="0.25">
      <c r="A115" s="212" t="s">
        <v>200</v>
      </c>
      <c r="B115" s="213"/>
      <c r="C115" s="213"/>
      <c r="D115" s="213"/>
      <c r="E115" s="214"/>
      <c r="F115" s="79">
        <f t="shared" si="2"/>
        <v>992615</v>
      </c>
      <c r="G115" s="79">
        <f t="shared" si="2"/>
        <v>992615</v>
      </c>
      <c r="H115" s="79">
        <f t="shared" si="2"/>
        <v>642615</v>
      </c>
      <c r="I115" s="80"/>
      <c r="J115" s="80">
        <f>SUM(J114)</f>
        <v>350000</v>
      </c>
      <c r="K115" s="79"/>
      <c r="L115" s="193"/>
    </row>
    <row r="116" spans="1:12" ht="18" customHeight="1" thickBot="1" x14ac:dyDescent="0.25">
      <c r="A116" s="228" t="s">
        <v>31</v>
      </c>
      <c r="B116" s="229"/>
      <c r="C116" s="229"/>
      <c r="D116" s="229"/>
      <c r="E116" s="229"/>
      <c r="F116" s="11">
        <f>SUM(F32,F37,F49,F52,F55,F67,F92,F99,F105,F108,F112,F115)</f>
        <v>219545638.13999999</v>
      </c>
      <c r="G116" s="11">
        <f>SUM(G32,G37,G49,G52,G55,G67,G92,G99,G105,G108,G112,G115)</f>
        <v>96753713.549999997</v>
      </c>
      <c r="H116" s="11">
        <f>SUM(H32,H37,H49,H52,H55,H67,H92,H99,H105,H108,H112,H115)</f>
        <v>54468711.489999995</v>
      </c>
      <c r="I116" s="11"/>
      <c r="J116" s="56">
        <f>SUM(J32,J37,J49,J52,J55,J67,J92,J99,J105,J112,J115)</f>
        <v>42285002.060000002</v>
      </c>
      <c r="K116" s="11"/>
      <c r="L116" s="29"/>
    </row>
    <row r="117" spans="1:12" ht="3.75" customHeight="1" x14ac:dyDescent="0.2">
      <c r="A117" s="19"/>
      <c r="B117" s="19"/>
      <c r="C117" s="19"/>
      <c r="D117" s="19"/>
      <c r="E117" s="15"/>
      <c r="F117" s="20"/>
      <c r="G117" s="20"/>
      <c r="H117" s="20"/>
      <c r="I117" s="20"/>
      <c r="J117" s="21"/>
      <c r="K117" s="20"/>
      <c r="L117" s="19"/>
    </row>
    <row r="118" spans="1:12" hidden="1" x14ac:dyDescent="0.2"/>
    <row r="119" spans="1:12" ht="15.75" customHeight="1" x14ac:dyDescent="0.2">
      <c r="A119" s="1" t="s">
        <v>14</v>
      </c>
    </row>
    <row r="120" spans="1:12" x14ac:dyDescent="0.2">
      <c r="A120" s="1" t="s">
        <v>42</v>
      </c>
    </row>
    <row r="121" spans="1:12" x14ac:dyDescent="0.2">
      <c r="A121" s="1" t="s">
        <v>13</v>
      </c>
    </row>
    <row r="122" spans="1:12" x14ac:dyDescent="0.2">
      <c r="A122" s="224" t="s">
        <v>195</v>
      </c>
      <c r="B122" s="224"/>
      <c r="C122" s="224"/>
      <c r="D122" s="224"/>
      <c r="E122" s="224"/>
      <c r="F122" s="224"/>
      <c r="G122" s="224"/>
    </row>
    <row r="123" spans="1:12" x14ac:dyDescent="0.2">
      <c r="A123" s="224" t="s">
        <v>44</v>
      </c>
      <c r="B123" s="224"/>
      <c r="C123" s="224"/>
      <c r="D123" s="224"/>
      <c r="E123" s="224"/>
      <c r="F123" s="224"/>
      <c r="G123" s="224"/>
    </row>
    <row r="124" spans="1:12" x14ac:dyDescent="0.2">
      <c r="A124" s="1" t="s">
        <v>55</v>
      </c>
    </row>
    <row r="125" spans="1:12" ht="14.25" customHeight="1" x14ac:dyDescent="0.2">
      <c r="A125" s="1" t="s">
        <v>54</v>
      </c>
    </row>
    <row r="126" spans="1:12" x14ac:dyDescent="0.2">
      <c r="A126" s="8" t="s">
        <v>24</v>
      </c>
    </row>
  </sheetData>
  <mergeCells count="65">
    <mergeCell ref="A66:E66"/>
    <mergeCell ref="A62:E62"/>
    <mergeCell ref="F68:F69"/>
    <mergeCell ref="G68:G69"/>
    <mergeCell ref="H68:H69"/>
    <mergeCell ref="I68:I69"/>
    <mergeCell ref="A67:E67"/>
    <mergeCell ref="A68:A69"/>
    <mergeCell ref="B68:B69"/>
    <mergeCell ref="C68:C69"/>
    <mergeCell ref="D68:D69"/>
    <mergeCell ref="A51:E51"/>
    <mergeCell ref="K109:K110"/>
    <mergeCell ref="L109:L110"/>
    <mergeCell ref="A109:A110"/>
    <mergeCell ref="B109:B110"/>
    <mergeCell ref="C109:C110"/>
    <mergeCell ref="D109:D110"/>
    <mergeCell ref="E109:E110"/>
    <mergeCell ref="F109:F110"/>
    <mergeCell ref="G109:G110"/>
    <mergeCell ref="H109:H110"/>
    <mergeCell ref="I109:I110"/>
    <mergeCell ref="K68:K69"/>
    <mergeCell ref="L68:L69"/>
    <mergeCell ref="A55:E55"/>
    <mergeCell ref="E68:E69"/>
    <mergeCell ref="A32:E32"/>
    <mergeCell ref="A49:E49"/>
    <mergeCell ref="A37:E37"/>
    <mergeCell ref="A46:E46"/>
    <mergeCell ref="A31:E31"/>
    <mergeCell ref="A48:E48"/>
    <mergeCell ref="A122:G122"/>
    <mergeCell ref="A123:G123"/>
    <mergeCell ref="A92:E92"/>
    <mergeCell ref="A111:E111"/>
    <mergeCell ref="A116:E116"/>
    <mergeCell ref="A112:E112"/>
    <mergeCell ref="A104:E104"/>
    <mergeCell ref="A105:E105"/>
    <mergeCell ref="A101:E101"/>
    <mergeCell ref="A96:E96"/>
    <mergeCell ref="A99:E99"/>
    <mergeCell ref="A115:E115"/>
    <mergeCell ref="A114:E114"/>
    <mergeCell ref="A98:E98"/>
    <mergeCell ref="A107:E107"/>
    <mergeCell ref="A108:E108"/>
    <mergeCell ref="A52:E52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D3:D7"/>
    <mergeCell ref="G3:K3"/>
    <mergeCell ref="H4:K4"/>
    <mergeCell ref="F3:F7"/>
    <mergeCell ref="H5:H7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tToHeight="4" orientation="landscape" useFirstPageNumber="1" r:id="rId1"/>
  <headerFooter alignWithMargins="0">
    <oddHeader xml:space="preserve">&amp;RZałącznik Nr 4
do UCHWAŁY  Nr 
RADY POWIATU W RADOMIU
z dnia
Zmiany do Tabeli Nr 4 do UCHWAŁY BUDŻETOWEJ Nr 518/L/2022 z dnia 28 grudnia 2022 r.
</oddHeader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mmastalarek</cp:lastModifiedBy>
  <cp:lastPrinted>2023-11-23T11:30:55Z</cp:lastPrinted>
  <dcterms:created xsi:type="dcterms:W3CDTF">1998-12-09T13:02:10Z</dcterms:created>
  <dcterms:modified xsi:type="dcterms:W3CDTF">2023-11-23T11:33:25Z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