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4 PROJEKT BUDŻETU\PROJEKT 2024\Załącznik Nr 1\"/>
    </mc:Choice>
  </mc:AlternateContent>
  <xr:revisionPtr revIDLastSave="0" documentId="13_ncr:1_{E5013425-CFB7-45CA-B842-75A5E77A05AD}" xr6:coauthVersionLast="36" xr6:coauthVersionMax="36" xr10:uidLastSave="{00000000-0000-0000-0000-000000000000}"/>
  <bookViews>
    <workbookView xWindow="-15" yWindow="-15" windowWidth="12120" windowHeight="6525" xr2:uid="{00000000-000D-0000-FFFF-FFFF00000000}"/>
  </bookViews>
  <sheets>
    <sheet name="Tabela Nr 4" sheetId="27" r:id="rId1"/>
  </sheets>
  <definedNames>
    <definedName name="_xlnm.Print_Titles" localSheetId="0">'Tabela Nr 4'!$3:$8</definedName>
  </definedNames>
  <calcPr calcId="191029"/>
</workbook>
</file>

<file path=xl/calcChain.xml><?xml version="1.0" encoding="utf-8"?>
<calcChain xmlns="http://schemas.openxmlformats.org/spreadsheetml/2006/main">
  <c r="H66" i="27" l="1"/>
  <c r="H67" i="27" s="1"/>
  <c r="G66" i="27"/>
  <c r="G67" i="27" s="1"/>
  <c r="F66" i="27"/>
  <c r="F67" i="27" s="1"/>
  <c r="J48" i="27" l="1"/>
  <c r="H47" i="27"/>
  <c r="F47" i="27"/>
  <c r="F41" i="27"/>
  <c r="G47" i="27" l="1"/>
  <c r="H41" i="27"/>
  <c r="G41" i="27"/>
  <c r="H36" i="27" l="1"/>
  <c r="G36" i="27"/>
  <c r="F36" i="27"/>
  <c r="H62" i="27" l="1"/>
  <c r="G62" i="27"/>
  <c r="F62" i="27"/>
  <c r="H60" i="27"/>
  <c r="G60" i="27"/>
  <c r="F60" i="27"/>
  <c r="G63" i="27" l="1"/>
  <c r="H63" i="27"/>
  <c r="F63" i="27"/>
  <c r="J29" i="27"/>
  <c r="J71" i="27" l="1"/>
  <c r="H58" i="27" l="1"/>
  <c r="F58" i="27"/>
  <c r="G58" i="27" l="1"/>
  <c r="K71" i="27"/>
  <c r="H33" i="27"/>
  <c r="F33" i="27"/>
  <c r="G33" i="27" l="1"/>
  <c r="F48" i="27" l="1"/>
  <c r="F28" i="27"/>
  <c r="F29" i="27" s="1"/>
  <c r="G28" i="27"/>
  <c r="G29" i="27" s="1"/>
  <c r="H28" i="27"/>
  <c r="H29" i="27" s="1"/>
  <c r="H69" i="27"/>
  <c r="H70" i="27" s="1"/>
  <c r="G69" i="27"/>
  <c r="G70" i="27" s="1"/>
  <c r="F69" i="27"/>
  <c r="F70" i="27" s="1"/>
  <c r="H34" i="27"/>
  <c r="G34" i="27"/>
  <c r="F34" i="27"/>
  <c r="F71" i="27" l="1"/>
  <c r="H48" i="27"/>
  <c r="H71" i="27" s="1"/>
  <c r="G48" i="27"/>
  <c r="G71" i="27" s="1"/>
</calcChain>
</file>

<file path=xl/sharedStrings.xml><?xml version="1.0" encoding="utf-8"?>
<sst xmlns="http://schemas.openxmlformats.org/spreadsheetml/2006/main" count="185" uniqueCount="145">
  <si>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</si>
  <si>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</si>
  <si>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</si>
  <si>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</si>
  <si>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</si>
  <si>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</si>
  <si>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</si>
  <si>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</si>
  <si>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</si>
  <si>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</si>
  <si>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</si>
  <si>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</si>
  <si>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</si>
  <si>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</si>
  <si>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</si>
  <si>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</si>
  <si>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</si>
  <si>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</si>
  <si>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</si>
  <si>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</si>
  <si>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</si>
  <si>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</si>
  <si>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</si>
  <si>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</si>
  <si>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</si>
  <si>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</si>
  <si>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</si>
  <si>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</si>
  <si>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</si>
  <si>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</si>
  <si>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</si>
  <si>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</si>
  <si>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</si>
  <si>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</si>
  <si>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</si>
  <si>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</si>
  <si>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</si>
  <si>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</si>
  <si>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</si>
  <si>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27.</t>
  </si>
  <si>
    <t>32.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</si>
  <si>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</si>
  <si>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</si>
  <si>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</si>
  <si>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</si>
  <si>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</si>
  <si>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</si>
  <si>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</si>
  <si>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</si>
  <si>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</si>
  <si>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</si>
  <si>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</si>
  <si>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</si>
  <si>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</si>
  <si>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</si>
  <si>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</si>
  <si>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</si>
  <si>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</si>
  <si>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</si>
  <si>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</si>
  <si>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</si>
  <si>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</si>
  <si>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</si>
  <si>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</si>
  <si>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</si>
  <si>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E. 4.752.000,00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</si>
  <si>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</si>
  <si>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</si>
  <si>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Rozbudowa drogi powiatowej nr 3565W Wolanów-Kończyce - gmina Wolanów</t>
  </si>
  <si>
    <t>C. 7.597.035,53</t>
  </si>
  <si>
    <t>Modernizacja elewacji budynku B Starostwa Powiatowego w Radomiu wraz z przebudową schodów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</si>
  <si>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</si>
  <si>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</si>
  <si>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</si>
  <si>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Przebudowa drogi powiatowej nr 3508W Radom-Dąbrówka Podłężna polegająca na budowie chodnika w m. Dąbrówka Podłężna - gmina Zakrzew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</si>
  <si>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</si>
  <si>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</si>
  <si>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</si>
  <si>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</si>
  <si>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</si>
  <si>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</si>
  <si>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</si>
  <si>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</si>
  <si>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</si>
  <si>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Przebudowa drogi powiatowej (byłej drogi krajowej nr 9) polegająca na budowie chodnika - gmina Iłża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</si>
  <si>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</si>
  <si>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</si>
  <si>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</si>
  <si>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</si>
  <si>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</si>
  <si>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</si>
  <si>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</si>
  <si>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</si>
  <si>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</si>
  <si>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</si>
  <si>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</si>
  <si>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E. 1.000.000,00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</si>
  <si>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</si>
  <si>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</si>
  <si>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</si>
  <si>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</si>
  <si>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</si>
  <si>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</si>
  <si>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</si>
  <si>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</si>
  <si>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</si>
  <si>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</si>
  <si>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</si>
  <si>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</si>
  <si>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</si>
  <si>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</si>
  <si>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</si>
  <si>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20.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</si>
  <si>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</si>
  <si>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</si>
  <si>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</si>
  <si>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</si>
  <si>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Zakup samochodu osobowego powyżej 9 osób do przewozu młodzieży szkolnej</t>
  </si>
  <si>
    <t>E. 3.168.000,00</t>
  </si>
  <si>
    <t>Utworzenie i funkcjonowanie Branżowego Centrum Umiejętności w Pionkach</t>
  </si>
  <si>
    <t>21.</t>
  </si>
  <si>
    <t>22.</t>
  </si>
  <si>
    <t>23.</t>
  </si>
  <si>
    <t>24.</t>
  </si>
  <si>
    <t>25.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</si>
  <si>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</si>
  <si>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</si>
  <si>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</si>
  <si>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</si>
  <si>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</si>
  <si>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F.  2.201.059,05</t>
  </si>
  <si>
    <t>F. 7.514.786,39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</si>
  <si>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</si>
  <si>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</si>
  <si>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Modernizacja pomieszczeń Oddziału Ginekologiczno - Położniczego z Opieką nad Noworodkiem w SPZZOZ - Szpital w Iłży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</si>
  <si>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</si>
  <si>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</si>
  <si>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</si>
  <si>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Rozbudowa drogi powiatowej nr 1715W Brzóza-Radom polegająca na budowie chodnika na odcinku Mąkosy Nowe do Lewaszówki - gmina Jastrzębia</t>
  </si>
  <si>
    <t>Rozbudowa drogi powiatowej nr 3570W Zakrzew-Wolanów-Augustów od drogi krajowej nr 12 do granicy gminy Wolanów - gmina Wolanów</t>
  </si>
  <si>
    <t>37.</t>
  </si>
  <si>
    <t>45.</t>
  </si>
  <si>
    <t>Przebudowa drogi powiatowej nr 3553W gr. woj. - Jasieniec Iłżecki Górny-Pastwiska polegająca na budowie chodnika w m. Nowy Jasieniec Iłżecki - gmina Iłża</t>
  </si>
  <si>
    <t>Zakup samochodu osobowego typu SUV w wersji oznakowanej dla Komendy Miejskiej Policji w Radomiu na potrzeby Posterunku Policji w Goździe</t>
  </si>
  <si>
    <t>Zakup samochodu osobowego powyżej 9 osób do przewozu dzieci i młodzieży z niepełnosprawnością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</si>
</sst>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horizontal="right" vertical="top" wrapText="1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horizontal="right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15" fillId="0" borderId="16" xfId="0" applyFont="1" applyBorder="1" applyAlignment="1">
      <alignment vertical="center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" fontId="15" fillId="0" borderId="2" xfId="0" applyNumberFormat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tabSelected="1" workbookViewId="0">
      <selection activeCell="A76" sqref="A76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182" t="s">
        <v>61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183" t="s">
        <v>12</v>
      </c>
      <c r="B3" s="185" t="s">
        <v>4</v>
      </c>
      <c r="C3" s="185" t="s">
        <v>10</v>
      </c>
      <c r="D3" s="185" t="s">
        <v>19</v>
      </c>
      <c r="E3" s="187" t="s">
        <v>21</v>
      </c>
      <c r="F3" s="187" t="s">
        <v>18</v>
      </c>
      <c r="G3" s="187" t="s">
        <v>15</v>
      </c>
      <c r="H3" s="187"/>
      <c r="I3" s="187"/>
      <c r="J3" s="187"/>
      <c r="K3" s="187"/>
      <c r="L3" s="189" t="s">
        <v>41</v>
      </c>
    </row>
    <row r="4" spans="1:37" s="6" customFormat="1" ht="20.100000000000001" customHeight="1" x14ac:dyDescent="0.2">
      <c r="A4" s="184"/>
      <c r="B4" s="186"/>
      <c r="C4" s="186"/>
      <c r="D4" s="186"/>
      <c r="E4" s="188"/>
      <c r="F4" s="188"/>
      <c r="G4" s="188" t="s">
        <v>62</v>
      </c>
      <c r="H4" s="188" t="s">
        <v>23</v>
      </c>
      <c r="I4" s="188"/>
      <c r="J4" s="188"/>
      <c r="K4" s="188"/>
      <c r="L4" s="190"/>
    </row>
    <row r="5" spans="1:37" s="6" customFormat="1" ht="29.25" customHeight="1" x14ac:dyDescent="0.2">
      <c r="A5" s="184"/>
      <c r="B5" s="186"/>
      <c r="C5" s="186"/>
      <c r="D5" s="186"/>
      <c r="E5" s="188"/>
      <c r="F5" s="188"/>
      <c r="G5" s="188"/>
      <c r="H5" s="188" t="s">
        <v>20</v>
      </c>
      <c r="I5" s="188" t="s">
        <v>16</v>
      </c>
      <c r="J5" s="188" t="s">
        <v>22</v>
      </c>
      <c r="K5" s="188" t="s">
        <v>17</v>
      </c>
      <c r="L5" s="190"/>
    </row>
    <row r="6" spans="1:37" s="6" customFormat="1" ht="20.100000000000001" customHeight="1" x14ac:dyDescent="0.2">
      <c r="A6" s="184"/>
      <c r="B6" s="186"/>
      <c r="C6" s="186"/>
      <c r="D6" s="186"/>
      <c r="E6" s="188"/>
      <c r="F6" s="188"/>
      <c r="G6" s="188"/>
      <c r="H6" s="188"/>
      <c r="I6" s="188"/>
      <c r="J6" s="188"/>
      <c r="K6" s="188"/>
      <c r="L6" s="190"/>
    </row>
    <row r="7" spans="1:37" s="6" customFormat="1" ht="20.100000000000001" customHeight="1" x14ac:dyDescent="0.2">
      <c r="A7" s="184"/>
      <c r="B7" s="186"/>
      <c r="C7" s="186"/>
      <c r="D7" s="186"/>
      <c r="E7" s="188"/>
      <c r="F7" s="188"/>
      <c r="G7" s="188"/>
      <c r="H7" s="188"/>
      <c r="I7" s="188"/>
      <c r="J7" s="188"/>
      <c r="K7" s="188"/>
      <c r="L7" s="190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6" t="s">
        <v>5</v>
      </c>
      <c r="B9" s="87">
        <v>600</v>
      </c>
      <c r="C9" s="87">
        <v>60014</v>
      </c>
      <c r="D9" s="87">
        <v>6050</v>
      </c>
      <c r="E9" s="84" t="s">
        <v>72</v>
      </c>
      <c r="F9" s="85">
        <v>15547395.27</v>
      </c>
      <c r="G9" s="64">
        <v>1200000</v>
      </c>
      <c r="H9" s="65">
        <v>1200000</v>
      </c>
      <c r="I9" s="37"/>
      <c r="J9" s="38"/>
      <c r="K9" s="37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4" customHeight="1" x14ac:dyDescent="0.2">
      <c r="A10" s="179" t="s">
        <v>6</v>
      </c>
      <c r="B10" s="173">
        <v>600</v>
      </c>
      <c r="C10" s="173">
        <v>60014</v>
      </c>
      <c r="D10" s="173">
        <v>6050</v>
      </c>
      <c r="E10" s="174" t="s">
        <v>138</v>
      </c>
      <c r="F10" s="177">
        <v>200000</v>
      </c>
      <c r="G10" s="64">
        <v>100000</v>
      </c>
      <c r="H10" s="178">
        <v>100000</v>
      </c>
      <c r="I10" s="175"/>
      <c r="J10" s="38"/>
      <c r="K10" s="175"/>
      <c r="L10" s="176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8" t="s">
        <v>7</v>
      </c>
      <c r="B11" s="89">
        <v>600</v>
      </c>
      <c r="C11" s="90">
        <v>60014</v>
      </c>
      <c r="D11" s="89">
        <v>6050</v>
      </c>
      <c r="E11" s="91" t="s">
        <v>73</v>
      </c>
      <c r="F11" s="92">
        <v>200000</v>
      </c>
      <c r="G11" s="64">
        <v>80000</v>
      </c>
      <c r="H11" s="66">
        <v>80000</v>
      </c>
      <c r="I11" s="35"/>
      <c r="J11" s="36"/>
      <c r="K11" s="34"/>
      <c r="L11" s="15" t="s">
        <v>27</v>
      </c>
      <c r="M11" s="14"/>
      <c r="N11" s="10"/>
    </row>
    <row r="12" spans="1:37" ht="56.25" customHeight="1" x14ac:dyDescent="0.2">
      <c r="A12" s="86" t="s">
        <v>3</v>
      </c>
      <c r="B12" s="87">
        <v>600</v>
      </c>
      <c r="C12" s="87">
        <v>60014</v>
      </c>
      <c r="D12" s="87">
        <v>6050</v>
      </c>
      <c r="E12" s="94" t="s">
        <v>74</v>
      </c>
      <c r="F12" s="100">
        <v>650000</v>
      </c>
      <c r="G12" s="68">
        <v>150000</v>
      </c>
      <c r="H12" s="93">
        <v>150000</v>
      </c>
      <c r="I12" s="40"/>
      <c r="J12" s="67"/>
      <c r="K12" s="39"/>
      <c r="L12" s="24" t="s">
        <v>27</v>
      </c>
      <c r="M12" s="14"/>
      <c r="N12" s="10"/>
    </row>
    <row r="13" spans="1:37" ht="48.75" customHeight="1" x14ac:dyDescent="0.2">
      <c r="A13" s="88" t="s">
        <v>8</v>
      </c>
      <c r="B13" s="89">
        <v>600</v>
      </c>
      <c r="C13" s="90">
        <v>60014</v>
      </c>
      <c r="D13" s="90">
        <v>6050</v>
      </c>
      <c r="E13" s="91" t="s">
        <v>135</v>
      </c>
      <c r="F13" s="92">
        <v>1200000</v>
      </c>
      <c r="G13" s="70">
        <v>100000</v>
      </c>
      <c r="H13" s="66">
        <v>100000</v>
      </c>
      <c r="I13" s="35"/>
      <c r="J13" s="69"/>
      <c r="K13" s="34"/>
      <c r="L13" s="15" t="s">
        <v>27</v>
      </c>
      <c r="M13" s="14"/>
      <c r="N13" s="10"/>
    </row>
    <row r="14" spans="1:37" ht="35.25" customHeight="1" x14ac:dyDescent="0.2">
      <c r="A14" s="99" t="s">
        <v>9</v>
      </c>
      <c r="B14" s="80">
        <v>600</v>
      </c>
      <c r="C14" s="95">
        <v>60014</v>
      </c>
      <c r="D14" s="80">
        <v>6050</v>
      </c>
      <c r="E14" s="91" t="s">
        <v>75</v>
      </c>
      <c r="F14" s="78">
        <v>300000</v>
      </c>
      <c r="G14" s="71">
        <v>150000</v>
      </c>
      <c r="H14" s="72">
        <v>150000</v>
      </c>
      <c r="I14" s="42"/>
      <c r="J14" s="43"/>
      <c r="K14" s="41"/>
      <c r="L14" s="26" t="s">
        <v>27</v>
      </c>
      <c r="M14" s="14"/>
      <c r="N14" s="10"/>
    </row>
    <row r="15" spans="1:37" ht="44.25" customHeight="1" x14ac:dyDescent="0.2">
      <c r="A15" s="88" t="s">
        <v>25</v>
      </c>
      <c r="B15" s="89">
        <v>600</v>
      </c>
      <c r="C15" s="89">
        <v>60014</v>
      </c>
      <c r="D15" s="89">
        <v>6050</v>
      </c>
      <c r="E15" s="91" t="s">
        <v>63</v>
      </c>
      <c r="F15" s="92">
        <v>7894086.21</v>
      </c>
      <c r="G15" s="70">
        <v>1720000</v>
      </c>
      <c r="H15" s="66">
        <v>1720000</v>
      </c>
      <c r="I15" s="35"/>
      <c r="J15" s="36"/>
      <c r="K15" s="34"/>
      <c r="L15" s="15" t="s">
        <v>27</v>
      </c>
      <c r="M15" s="14"/>
      <c r="N15" s="10"/>
    </row>
    <row r="16" spans="1:37" ht="33" customHeight="1" x14ac:dyDescent="0.2">
      <c r="A16" s="88" t="s">
        <v>26</v>
      </c>
      <c r="B16" s="89">
        <v>600</v>
      </c>
      <c r="C16" s="89">
        <v>60014</v>
      </c>
      <c r="D16" s="89">
        <v>6050</v>
      </c>
      <c r="E16" s="91" t="s">
        <v>76</v>
      </c>
      <c r="F16" s="92">
        <v>350000</v>
      </c>
      <c r="G16" s="92">
        <v>150000</v>
      </c>
      <c r="H16" s="66">
        <v>150000</v>
      </c>
      <c r="I16" s="35"/>
      <c r="J16" s="73"/>
      <c r="K16" s="34"/>
      <c r="L16" s="15" t="s">
        <v>27</v>
      </c>
      <c r="M16" s="14"/>
      <c r="N16" s="10"/>
    </row>
    <row r="17" spans="1:14" ht="25.5" customHeight="1" x14ac:dyDescent="0.2">
      <c r="A17" s="229" t="s">
        <v>0</v>
      </c>
      <c r="B17" s="205">
        <v>600</v>
      </c>
      <c r="C17" s="205">
        <v>60014</v>
      </c>
      <c r="D17" s="207" t="s">
        <v>45</v>
      </c>
      <c r="E17" s="209" t="s">
        <v>77</v>
      </c>
      <c r="F17" s="220">
        <v>19978819</v>
      </c>
      <c r="G17" s="222">
        <v>7556849</v>
      </c>
      <c r="H17" s="222">
        <v>1320000</v>
      </c>
      <c r="I17" s="211"/>
      <c r="J17" s="167" t="s">
        <v>136</v>
      </c>
      <c r="K17" s="39"/>
      <c r="L17" s="213" t="s">
        <v>27</v>
      </c>
      <c r="M17" s="14"/>
      <c r="N17" s="10"/>
    </row>
    <row r="18" spans="1:14" ht="21" customHeight="1" x14ac:dyDescent="0.2">
      <c r="A18" s="230"/>
      <c r="B18" s="206"/>
      <c r="C18" s="206"/>
      <c r="D18" s="208"/>
      <c r="E18" s="210"/>
      <c r="F18" s="221"/>
      <c r="G18" s="223"/>
      <c r="H18" s="223"/>
      <c r="I18" s="212"/>
      <c r="J18" s="96" t="s">
        <v>65</v>
      </c>
      <c r="K18" s="41"/>
      <c r="L18" s="214"/>
      <c r="M18" s="14"/>
      <c r="N18" s="10"/>
    </row>
    <row r="19" spans="1:14" ht="58.5" customHeight="1" x14ac:dyDescent="0.2">
      <c r="A19" s="88" t="s">
        <v>1</v>
      </c>
      <c r="B19" s="89">
        <v>600</v>
      </c>
      <c r="C19" s="89">
        <v>60014</v>
      </c>
      <c r="D19" s="89">
        <v>6050</v>
      </c>
      <c r="E19" s="91" t="s">
        <v>142</v>
      </c>
      <c r="F19" s="92">
        <v>700000</v>
      </c>
      <c r="G19" s="70">
        <v>100000</v>
      </c>
      <c r="H19" s="66">
        <v>100000</v>
      </c>
      <c r="I19" s="35"/>
      <c r="J19" s="36"/>
      <c r="K19" s="34"/>
      <c r="L19" s="15" t="s">
        <v>27</v>
      </c>
      <c r="M19" s="14"/>
      <c r="N19" s="10"/>
    </row>
    <row r="20" spans="1:14" ht="46.5" customHeight="1" x14ac:dyDescent="0.2">
      <c r="A20" s="88" t="s">
        <v>2</v>
      </c>
      <c r="B20" s="89">
        <v>600</v>
      </c>
      <c r="C20" s="89">
        <v>60014</v>
      </c>
      <c r="D20" s="89">
        <v>6050</v>
      </c>
      <c r="E20" s="91" t="s">
        <v>66</v>
      </c>
      <c r="F20" s="92">
        <v>5204180</v>
      </c>
      <c r="G20" s="70">
        <v>5000000</v>
      </c>
      <c r="H20" s="66">
        <v>5000000</v>
      </c>
      <c r="I20" s="35"/>
      <c r="J20" s="36"/>
      <c r="K20" s="34"/>
      <c r="L20" s="15" t="s">
        <v>27</v>
      </c>
      <c r="M20" s="14"/>
      <c r="N20" s="10"/>
    </row>
    <row r="21" spans="1:14" ht="42" customHeight="1" x14ac:dyDescent="0.2">
      <c r="A21" s="88" t="s">
        <v>79</v>
      </c>
      <c r="B21" s="89">
        <v>600</v>
      </c>
      <c r="C21" s="89">
        <v>60014</v>
      </c>
      <c r="D21" s="89">
        <v>6050</v>
      </c>
      <c r="E21" s="91" t="s">
        <v>67</v>
      </c>
      <c r="F21" s="92">
        <v>11388878.35</v>
      </c>
      <c r="G21" s="70">
        <v>3000000</v>
      </c>
      <c r="H21" s="66">
        <v>3000000</v>
      </c>
      <c r="I21" s="35"/>
      <c r="J21" s="36"/>
      <c r="K21" s="34"/>
      <c r="L21" s="15" t="s">
        <v>27</v>
      </c>
      <c r="M21" s="14"/>
      <c r="N21" s="10"/>
    </row>
    <row r="22" spans="1:14" ht="61.5" customHeight="1" x14ac:dyDescent="0.2">
      <c r="A22" s="88" t="s">
        <v>80</v>
      </c>
      <c r="B22" s="89">
        <v>600</v>
      </c>
      <c r="C22" s="89">
        <v>60014</v>
      </c>
      <c r="D22" s="89">
        <v>6050</v>
      </c>
      <c r="E22" s="91" t="s">
        <v>111</v>
      </c>
      <c r="F22" s="92">
        <v>847000</v>
      </c>
      <c r="G22" s="70">
        <v>708000</v>
      </c>
      <c r="H22" s="66">
        <v>708000</v>
      </c>
      <c r="I22" s="35"/>
      <c r="J22" s="36"/>
      <c r="K22" s="34"/>
      <c r="L22" s="15" t="s">
        <v>27</v>
      </c>
      <c r="M22" s="14"/>
      <c r="N22" s="10"/>
    </row>
    <row r="23" spans="1:14" ht="34.5" customHeight="1" x14ac:dyDescent="0.2">
      <c r="A23" s="88" t="s">
        <v>81</v>
      </c>
      <c r="B23" s="89">
        <v>600</v>
      </c>
      <c r="C23" s="89">
        <v>60014</v>
      </c>
      <c r="D23" s="89">
        <v>6050</v>
      </c>
      <c r="E23" s="91" t="s">
        <v>68</v>
      </c>
      <c r="F23" s="92">
        <v>2476107.9300000002</v>
      </c>
      <c r="G23" s="70">
        <v>100000</v>
      </c>
      <c r="H23" s="66">
        <v>100000</v>
      </c>
      <c r="I23" s="35"/>
      <c r="J23" s="36"/>
      <c r="K23" s="34"/>
      <c r="L23" s="15" t="s">
        <v>27</v>
      </c>
      <c r="M23" s="14"/>
      <c r="N23" s="10"/>
    </row>
    <row r="24" spans="1:14" ht="48.75" customHeight="1" x14ac:dyDescent="0.2">
      <c r="A24" s="88" t="s">
        <v>82</v>
      </c>
      <c r="B24" s="89">
        <v>600</v>
      </c>
      <c r="C24" s="89">
        <v>60014</v>
      </c>
      <c r="D24" s="89">
        <v>6050</v>
      </c>
      <c r="E24" s="91" t="s">
        <v>139</v>
      </c>
      <c r="F24" s="92">
        <v>280000</v>
      </c>
      <c r="G24" s="70">
        <v>180000</v>
      </c>
      <c r="H24" s="66">
        <v>180000</v>
      </c>
      <c r="I24" s="35"/>
      <c r="J24" s="36"/>
      <c r="K24" s="34"/>
      <c r="L24" s="15" t="s">
        <v>27</v>
      </c>
      <c r="M24" s="14"/>
      <c r="N24" s="10"/>
    </row>
    <row r="25" spans="1:14" ht="35.25" customHeight="1" x14ac:dyDescent="0.2">
      <c r="A25" s="88" t="s">
        <v>83</v>
      </c>
      <c r="B25" s="89">
        <v>600</v>
      </c>
      <c r="C25" s="89">
        <v>60014</v>
      </c>
      <c r="D25" s="89">
        <v>6050</v>
      </c>
      <c r="E25" s="91" t="s">
        <v>78</v>
      </c>
      <c r="F25" s="92">
        <v>19713532.719999999</v>
      </c>
      <c r="G25" s="70">
        <v>9697035.5299999993</v>
      </c>
      <c r="H25" s="66">
        <v>2100000</v>
      </c>
      <c r="I25" s="35"/>
      <c r="J25" s="98" t="s">
        <v>69</v>
      </c>
      <c r="K25" s="34"/>
      <c r="L25" s="15" t="s">
        <v>27</v>
      </c>
      <c r="M25" s="14"/>
      <c r="N25" s="10"/>
    </row>
    <row r="26" spans="1:14" ht="45" customHeight="1" x14ac:dyDescent="0.2">
      <c r="A26" s="88" t="s">
        <v>85</v>
      </c>
      <c r="B26" s="89">
        <v>600</v>
      </c>
      <c r="C26" s="89">
        <v>60014</v>
      </c>
      <c r="D26" s="89">
        <v>6050</v>
      </c>
      <c r="E26" s="91" t="s">
        <v>84</v>
      </c>
      <c r="F26" s="92">
        <v>650000</v>
      </c>
      <c r="G26" s="70">
        <v>150000</v>
      </c>
      <c r="H26" s="66">
        <v>150000</v>
      </c>
      <c r="I26" s="35"/>
      <c r="J26" s="36"/>
      <c r="K26" s="34"/>
      <c r="L26" s="15" t="s">
        <v>27</v>
      </c>
      <c r="M26" s="14"/>
      <c r="N26" s="10"/>
    </row>
    <row r="27" spans="1:14" ht="38.25" customHeight="1" x14ac:dyDescent="0.2">
      <c r="A27" s="99" t="s">
        <v>86</v>
      </c>
      <c r="B27" s="80">
        <v>600</v>
      </c>
      <c r="C27" s="80">
        <v>60014</v>
      </c>
      <c r="D27" s="80">
        <v>6050</v>
      </c>
      <c r="E27" s="83" t="s">
        <v>44</v>
      </c>
      <c r="F27" s="78">
        <v>4988900</v>
      </c>
      <c r="G27" s="71">
        <v>3000000</v>
      </c>
      <c r="H27" s="72">
        <v>3000000</v>
      </c>
      <c r="I27" s="42"/>
      <c r="J27" s="43"/>
      <c r="K27" s="41"/>
      <c r="L27" s="25" t="s">
        <v>27</v>
      </c>
      <c r="M27" s="14"/>
      <c r="N27" s="10"/>
    </row>
    <row r="28" spans="1:14" ht="23.25" customHeight="1" thickBot="1" x14ac:dyDescent="0.25">
      <c r="A28" s="200" t="s">
        <v>28</v>
      </c>
      <c r="B28" s="201"/>
      <c r="C28" s="201"/>
      <c r="D28" s="201"/>
      <c r="E28" s="202"/>
      <c r="F28" s="92">
        <f>SUM(F9:F27)</f>
        <v>92568899.480000004</v>
      </c>
      <c r="G28" s="70">
        <f>SUM(G9:G27)</f>
        <v>33141884.530000001</v>
      </c>
      <c r="H28" s="66">
        <f>SUM(H9:H27)</f>
        <v>19308000</v>
      </c>
      <c r="I28" s="35"/>
      <c r="J28" s="74">
        <v>13833884.529999999</v>
      </c>
      <c r="K28" s="34"/>
      <c r="L28" s="15"/>
    </row>
    <row r="29" spans="1:14" ht="23.25" customHeight="1" thickBot="1" x14ac:dyDescent="0.25">
      <c r="A29" s="192" t="s">
        <v>29</v>
      </c>
      <c r="B29" s="193"/>
      <c r="C29" s="193"/>
      <c r="D29" s="193"/>
      <c r="E29" s="194"/>
      <c r="F29" s="82">
        <f>SUM(F28)</f>
        <v>92568899.480000004</v>
      </c>
      <c r="G29" s="75">
        <f>SUM(G28)</f>
        <v>33141884.530000001</v>
      </c>
      <c r="H29" s="75">
        <f>SUM(H28)</f>
        <v>19308000</v>
      </c>
      <c r="I29" s="44"/>
      <c r="J29" s="76">
        <f>J28</f>
        <v>13833884.529999999</v>
      </c>
      <c r="K29" s="44"/>
      <c r="L29" s="16"/>
    </row>
    <row r="30" spans="1:14" ht="45.75" customHeight="1" x14ac:dyDescent="0.2">
      <c r="A30" s="99" t="s">
        <v>87</v>
      </c>
      <c r="B30" s="80">
        <v>750</v>
      </c>
      <c r="C30" s="80">
        <v>75020</v>
      </c>
      <c r="D30" s="80">
        <v>6050</v>
      </c>
      <c r="E30" s="79" t="s">
        <v>70</v>
      </c>
      <c r="F30" s="78">
        <v>401500</v>
      </c>
      <c r="G30" s="71">
        <v>360000</v>
      </c>
      <c r="H30" s="71">
        <v>360000</v>
      </c>
      <c r="I30" s="41"/>
      <c r="J30" s="46"/>
      <c r="K30" s="41"/>
      <c r="L30" s="32" t="s">
        <v>32</v>
      </c>
    </row>
    <row r="31" spans="1:14" ht="45" customHeight="1" x14ac:dyDescent="0.2">
      <c r="A31" s="99" t="s">
        <v>112</v>
      </c>
      <c r="B31" s="80">
        <v>750</v>
      </c>
      <c r="C31" s="80">
        <v>75020</v>
      </c>
      <c r="D31" s="80">
        <v>6050</v>
      </c>
      <c r="E31" s="79" t="s">
        <v>71</v>
      </c>
      <c r="F31" s="78">
        <v>40000</v>
      </c>
      <c r="G31" s="78">
        <v>40000</v>
      </c>
      <c r="H31" s="78">
        <v>40000</v>
      </c>
      <c r="I31" s="41"/>
      <c r="J31" s="46"/>
      <c r="K31" s="41"/>
      <c r="L31" s="32" t="s">
        <v>32</v>
      </c>
    </row>
    <row r="32" spans="1:14" ht="45.75" customHeight="1" x14ac:dyDescent="0.2">
      <c r="A32" s="99" t="s">
        <v>120</v>
      </c>
      <c r="B32" s="80">
        <v>750</v>
      </c>
      <c r="C32" s="80">
        <v>75020</v>
      </c>
      <c r="D32" s="80">
        <v>6050</v>
      </c>
      <c r="E32" s="79" t="s">
        <v>88</v>
      </c>
      <c r="F32" s="78">
        <v>40000</v>
      </c>
      <c r="G32" s="78">
        <v>40000</v>
      </c>
      <c r="H32" s="78">
        <v>40000</v>
      </c>
      <c r="I32" s="41"/>
      <c r="J32" s="46"/>
      <c r="K32" s="41"/>
      <c r="L32" s="32" t="s">
        <v>32</v>
      </c>
    </row>
    <row r="33" spans="1:12" ht="23.25" customHeight="1" thickBot="1" x14ac:dyDescent="0.25">
      <c r="A33" s="195" t="s">
        <v>37</v>
      </c>
      <c r="B33" s="196"/>
      <c r="C33" s="196"/>
      <c r="D33" s="196"/>
      <c r="E33" s="197"/>
      <c r="F33" s="81">
        <f>SUM(F30:F32)</f>
        <v>481500</v>
      </c>
      <c r="G33" s="81">
        <f>SUM(G30:G32)</f>
        <v>440000</v>
      </c>
      <c r="H33" s="81">
        <f>SUM(H30:H32)</f>
        <v>440000</v>
      </c>
      <c r="I33" s="48"/>
      <c r="J33" s="49"/>
      <c r="K33" s="47"/>
      <c r="L33" s="18"/>
    </row>
    <row r="34" spans="1:12" ht="22.5" customHeight="1" thickBot="1" x14ac:dyDescent="0.25">
      <c r="A34" s="198" t="s">
        <v>30</v>
      </c>
      <c r="B34" s="199"/>
      <c r="C34" s="199"/>
      <c r="D34" s="199"/>
      <c r="E34" s="199"/>
      <c r="F34" s="82">
        <f>SUM(F33)</f>
        <v>481500</v>
      </c>
      <c r="G34" s="82">
        <f>SUM(G33)</f>
        <v>440000</v>
      </c>
      <c r="H34" s="82">
        <f>SUM(H33)</f>
        <v>440000</v>
      </c>
      <c r="I34" s="45"/>
      <c r="J34" s="50"/>
      <c r="K34" s="44"/>
      <c r="L34" s="17"/>
    </row>
    <row r="35" spans="1:12" ht="58.5" customHeight="1" thickBot="1" x14ac:dyDescent="0.25">
      <c r="A35" s="149" t="s">
        <v>121</v>
      </c>
      <c r="B35" s="150">
        <v>754</v>
      </c>
      <c r="C35" s="150">
        <v>75404</v>
      </c>
      <c r="D35" s="150">
        <v>6170</v>
      </c>
      <c r="E35" s="151" t="s">
        <v>143</v>
      </c>
      <c r="F35" s="152">
        <v>50000</v>
      </c>
      <c r="G35" s="152">
        <v>50000</v>
      </c>
      <c r="H35" s="152">
        <v>50000</v>
      </c>
      <c r="I35" s="153"/>
      <c r="J35" s="154"/>
      <c r="K35" s="155"/>
      <c r="L35" s="156" t="s">
        <v>32</v>
      </c>
    </row>
    <row r="36" spans="1:12" ht="19.5" customHeight="1" thickBot="1" x14ac:dyDescent="0.25">
      <c r="A36" s="192" t="s">
        <v>110</v>
      </c>
      <c r="B36" s="193"/>
      <c r="C36" s="193"/>
      <c r="D36" s="193"/>
      <c r="E36" s="194"/>
      <c r="F36" s="82">
        <f>SUM(F35)</f>
        <v>50000</v>
      </c>
      <c r="G36" s="82">
        <f>SUM(G35)</f>
        <v>50000</v>
      </c>
      <c r="H36" s="82">
        <f>SUM(H35)</f>
        <v>50000</v>
      </c>
      <c r="I36" s="45"/>
      <c r="J36" s="50"/>
      <c r="K36" s="44"/>
      <c r="L36" s="17"/>
    </row>
    <row r="37" spans="1:12" ht="57.75" customHeight="1" x14ac:dyDescent="0.2">
      <c r="A37" s="130" t="s">
        <v>122</v>
      </c>
      <c r="B37" s="131">
        <v>801</v>
      </c>
      <c r="C37" s="131">
        <v>80102</v>
      </c>
      <c r="D37" s="132">
        <v>6050</v>
      </c>
      <c r="E37" s="133" t="s">
        <v>48</v>
      </c>
      <c r="F37" s="78">
        <v>12423295</v>
      </c>
      <c r="G37" s="78">
        <v>588495</v>
      </c>
      <c r="H37" s="78">
        <v>588495</v>
      </c>
      <c r="I37" s="46"/>
      <c r="J37" s="134"/>
      <c r="K37" s="41"/>
      <c r="L37" s="97" t="s">
        <v>32</v>
      </c>
    </row>
    <row r="38" spans="1:12" ht="21" customHeight="1" x14ac:dyDescent="0.2">
      <c r="A38" s="130" t="s">
        <v>123</v>
      </c>
      <c r="B38" s="131">
        <v>801</v>
      </c>
      <c r="C38" s="131">
        <v>80115</v>
      </c>
      <c r="D38" s="132">
        <v>6050</v>
      </c>
      <c r="E38" s="133" t="s">
        <v>115</v>
      </c>
      <c r="F38" s="78">
        <v>100000</v>
      </c>
      <c r="G38" s="78">
        <v>100000</v>
      </c>
      <c r="H38" s="78">
        <v>100000</v>
      </c>
      <c r="I38" s="46"/>
      <c r="J38" s="134"/>
      <c r="K38" s="41"/>
      <c r="L38" s="129" t="s">
        <v>116</v>
      </c>
    </row>
    <row r="39" spans="1:12" ht="43.5" customHeight="1" x14ac:dyDescent="0.2">
      <c r="A39" s="88" t="s">
        <v>124</v>
      </c>
      <c r="B39" s="89">
        <v>801</v>
      </c>
      <c r="C39" s="89">
        <v>80120</v>
      </c>
      <c r="D39" s="90">
        <v>6050</v>
      </c>
      <c r="E39" s="103" t="s">
        <v>132</v>
      </c>
      <c r="F39" s="92">
        <v>6900000</v>
      </c>
      <c r="G39" s="92">
        <v>3375000</v>
      </c>
      <c r="H39" s="92">
        <v>207000</v>
      </c>
      <c r="I39" s="54"/>
      <c r="J39" s="148" t="s">
        <v>118</v>
      </c>
      <c r="K39" s="34"/>
      <c r="L39" s="15" t="s">
        <v>32</v>
      </c>
    </row>
    <row r="40" spans="1:12" ht="35.25" customHeight="1" x14ac:dyDescent="0.2">
      <c r="A40" s="88" t="s">
        <v>49</v>
      </c>
      <c r="B40" s="89">
        <v>801</v>
      </c>
      <c r="C40" s="89">
        <v>80195</v>
      </c>
      <c r="D40" s="90">
        <v>6050</v>
      </c>
      <c r="E40" s="103" t="s">
        <v>119</v>
      </c>
      <c r="F40" s="92">
        <v>2756502.64</v>
      </c>
      <c r="G40" s="92">
        <v>2756502.64</v>
      </c>
      <c r="H40" s="92">
        <v>555443.59</v>
      </c>
      <c r="I40" s="54"/>
      <c r="J40" s="138" t="s">
        <v>130</v>
      </c>
      <c r="K40" s="34"/>
      <c r="L40" s="28" t="s">
        <v>32</v>
      </c>
    </row>
    <row r="41" spans="1:12" ht="23.25" customHeight="1" x14ac:dyDescent="0.2">
      <c r="A41" s="227" t="s">
        <v>34</v>
      </c>
      <c r="B41" s="228"/>
      <c r="C41" s="228"/>
      <c r="D41" s="228"/>
      <c r="E41" s="228"/>
      <c r="F41" s="92">
        <f>SUM(F37:F40)</f>
        <v>22179797.640000001</v>
      </c>
      <c r="G41" s="92">
        <f>SUM(G37:G40)</f>
        <v>6819997.6400000006</v>
      </c>
      <c r="H41" s="92">
        <f>SUM(H37:H40)</f>
        <v>1450938.5899999999</v>
      </c>
      <c r="I41" s="54"/>
      <c r="J41" s="180">
        <v>5369059.0499999998</v>
      </c>
      <c r="K41" s="34"/>
      <c r="L41" s="181"/>
    </row>
    <row r="42" spans="1:12" ht="57.75" customHeight="1" x14ac:dyDescent="0.2">
      <c r="A42" s="88" t="s">
        <v>39</v>
      </c>
      <c r="B42" s="89">
        <v>801</v>
      </c>
      <c r="C42" s="89">
        <v>80102</v>
      </c>
      <c r="D42" s="89">
        <v>6060</v>
      </c>
      <c r="E42" s="103" t="s">
        <v>129</v>
      </c>
      <c r="F42" s="92">
        <v>173900</v>
      </c>
      <c r="G42" s="92">
        <v>173900</v>
      </c>
      <c r="H42" s="92">
        <v>173900</v>
      </c>
      <c r="I42" s="54"/>
      <c r="J42" s="55"/>
      <c r="K42" s="34"/>
      <c r="L42" s="28" t="s">
        <v>32</v>
      </c>
    </row>
    <row r="43" spans="1:12" ht="48.75" customHeight="1" x14ac:dyDescent="0.2">
      <c r="A43" s="88" t="s">
        <v>50</v>
      </c>
      <c r="B43" s="89">
        <v>801</v>
      </c>
      <c r="C43" s="89">
        <v>80102</v>
      </c>
      <c r="D43" s="89">
        <v>6060</v>
      </c>
      <c r="E43" s="103" t="s">
        <v>144</v>
      </c>
      <c r="F43" s="92">
        <v>80000</v>
      </c>
      <c r="G43" s="92">
        <v>80000</v>
      </c>
      <c r="H43" s="92">
        <v>80000</v>
      </c>
      <c r="I43" s="54"/>
      <c r="J43" s="55"/>
      <c r="K43" s="34"/>
      <c r="L43" s="28" t="s">
        <v>32</v>
      </c>
    </row>
    <row r="44" spans="1:12" ht="31.5" customHeight="1" x14ac:dyDescent="0.2">
      <c r="A44" s="88" t="s">
        <v>51</v>
      </c>
      <c r="B44" s="89">
        <v>801</v>
      </c>
      <c r="C44" s="89">
        <v>80115</v>
      </c>
      <c r="D44" s="89">
        <v>6060</v>
      </c>
      <c r="E44" s="103" t="s">
        <v>117</v>
      </c>
      <c r="F44" s="92">
        <v>150000</v>
      </c>
      <c r="G44" s="92">
        <v>150000</v>
      </c>
      <c r="H44" s="92">
        <v>150000</v>
      </c>
      <c r="I44" s="54"/>
      <c r="J44" s="55"/>
      <c r="K44" s="34"/>
      <c r="L44" s="28" t="s">
        <v>32</v>
      </c>
    </row>
    <row r="45" spans="1:12" ht="32.25" customHeight="1" x14ac:dyDescent="0.2">
      <c r="A45" s="88" t="s">
        <v>52</v>
      </c>
      <c r="B45" s="89">
        <v>801</v>
      </c>
      <c r="C45" s="89">
        <v>80120</v>
      </c>
      <c r="D45" s="89">
        <v>6060</v>
      </c>
      <c r="E45" s="103" t="s">
        <v>113</v>
      </c>
      <c r="F45" s="92">
        <v>159000</v>
      </c>
      <c r="G45" s="92">
        <v>159000</v>
      </c>
      <c r="H45" s="92">
        <v>159000</v>
      </c>
      <c r="I45" s="54"/>
      <c r="J45" s="55"/>
      <c r="K45" s="34"/>
      <c r="L45" s="28" t="s">
        <v>114</v>
      </c>
    </row>
    <row r="46" spans="1:12" ht="32.25" customHeight="1" x14ac:dyDescent="0.2">
      <c r="A46" s="88" t="s">
        <v>53</v>
      </c>
      <c r="B46" s="89">
        <v>801</v>
      </c>
      <c r="C46" s="89">
        <v>80195</v>
      </c>
      <c r="D46" s="89">
        <v>6060</v>
      </c>
      <c r="E46" s="103" t="s">
        <v>119</v>
      </c>
      <c r="F46" s="92">
        <v>9243187.2599999998</v>
      </c>
      <c r="G46" s="92">
        <v>9243187.2599999998</v>
      </c>
      <c r="H46" s="92">
        <v>1728400.87</v>
      </c>
      <c r="I46" s="54"/>
      <c r="J46" s="138" t="s">
        <v>131</v>
      </c>
      <c r="K46" s="34"/>
      <c r="L46" s="28" t="s">
        <v>32</v>
      </c>
    </row>
    <row r="47" spans="1:12" ht="22.5" customHeight="1" thickBot="1" x14ac:dyDescent="0.25">
      <c r="A47" s="224" t="s">
        <v>38</v>
      </c>
      <c r="B47" s="225"/>
      <c r="C47" s="225"/>
      <c r="D47" s="225"/>
      <c r="E47" s="226"/>
      <c r="F47" s="139">
        <f>SUM(F42:F46)</f>
        <v>9806087.2599999998</v>
      </c>
      <c r="G47" s="139">
        <f>SUM(G42:G46)</f>
        <v>9806087.2599999998</v>
      </c>
      <c r="H47" s="139">
        <f>SUM(H42:H46)</f>
        <v>2291300.87</v>
      </c>
      <c r="I47" s="57"/>
      <c r="J47" s="147">
        <v>7514786.3899999997</v>
      </c>
      <c r="K47" s="56"/>
      <c r="L47" s="27"/>
    </row>
    <row r="48" spans="1:12" ht="21.75" customHeight="1" thickBot="1" x14ac:dyDescent="0.25">
      <c r="A48" s="192" t="s">
        <v>33</v>
      </c>
      <c r="B48" s="193"/>
      <c r="C48" s="193"/>
      <c r="D48" s="193"/>
      <c r="E48" s="194"/>
      <c r="F48" s="82">
        <f>SUM(F41,F47)</f>
        <v>31985884.899999999</v>
      </c>
      <c r="G48" s="82">
        <f>SUM(G41,G47)</f>
        <v>16626084.9</v>
      </c>
      <c r="H48" s="82">
        <f>SUM(H41,H47)</f>
        <v>3742239.46</v>
      </c>
      <c r="I48" s="128"/>
      <c r="J48" s="146">
        <f>SUM(J41,J47)</f>
        <v>12883845.439999999</v>
      </c>
      <c r="K48" s="44"/>
      <c r="L48" s="17"/>
    </row>
    <row r="49" spans="1:12" ht="36" customHeight="1" x14ac:dyDescent="0.2">
      <c r="A49" s="140" t="s">
        <v>40</v>
      </c>
      <c r="B49" s="106">
        <v>851</v>
      </c>
      <c r="C49" s="106">
        <v>85111</v>
      </c>
      <c r="D49" s="107">
        <v>6220</v>
      </c>
      <c r="E49" s="101" t="s">
        <v>89</v>
      </c>
      <c r="F49" s="102">
        <v>7805889</v>
      </c>
      <c r="G49" s="102">
        <v>3888000</v>
      </c>
      <c r="H49" s="102">
        <v>3888000</v>
      </c>
      <c r="I49" s="52"/>
      <c r="J49" s="53"/>
      <c r="K49" s="51"/>
      <c r="L49" s="31" t="s">
        <v>32</v>
      </c>
    </row>
    <row r="50" spans="1:12" ht="36" customHeight="1" x14ac:dyDescent="0.2">
      <c r="A50" s="130" t="s">
        <v>54</v>
      </c>
      <c r="B50" s="80">
        <v>851</v>
      </c>
      <c r="C50" s="80">
        <v>85111</v>
      </c>
      <c r="D50" s="80">
        <v>6220</v>
      </c>
      <c r="E50" s="79" t="s">
        <v>90</v>
      </c>
      <c r="F50" s="78">
        <v>1875889</v>
      </c>
      <c r="G50" s="78">
        <v>1846000</v>
      </c>
      <c r="H50" s="78">
        <v>1846000</v>
      </c>
      <c r="I50" s="46"/>
      <c r="J50" s="58"/>
      <c r="K50" s="41"/>
      <c r="L50" s="30" t="s">
        <v>32</v>
      </c>
    </row>
    <row r="51" spans="1:12" ht="47.25" customHeight="1" x14ac:dyDescent="0.2">
      <c r="A51" s="88" t="s">
        <v>56</v>
      </c>
      <c r="B51" s="89">
        <v>851</v>
      </c>
      <c r="C51" s="89">
        <v>85111</v>
      </c>
      <c r="D51" s="89">
        <v>6220</v>
      </c>
      <c r="E51" s="103" t="s">
        <v>134</v>
      </c>
      <c r="F51" s="92">
        <v>2123820</v>
      </c>
      <c r="G51" s="92">
        <v>243000</v>
      </c>
      <c r="H51" s="92">
        <v>243000</v>
      </c>
      <c r="I51" s="54"/>
      <c r="J51" s="55"/>
      <c r="K51" s="34"/>
      <c r="L51" s="15" t="s">
        <v>32</v>
      </c>
    </row>
    <row r="52" spans="1:12" ht="60" customHeight="1" x14ac:dyDescent="0.2">
      <c r="A52" s="88" t="s">
        <v>57</v>
      </c>
      <c r="B52" s="89">
        <v>851</v>
      </c>
      <c r="C52" s="89">
        <v>85111</v>
      </c>
      <c r="D52" s="89">
        <v>6220</v>
      </c>
      <c r="E52" s="103" t="s">
        <v>91</v>
      </c>
      <c r="F52" s="92">
        <v>1756772</v>
      </c>
      <c r="G52" s="92">
        <v>1657272</v>
      </c>
      <c r="H52" s="92">
        <v>1657272</v>
      </c>
      <c r="I52" s="54"/>
      <c r="J52" s="55"/>
      <c r="K52" s="34"/>
      <c r="L52" s="15" t="s">
        <v>32</v>
      </c>
    </row>
    <row r="53" spans="1:12" ht="39.75" customHeight="1" x14ac:dyDescent="0.2">
      <c r="A53" s="88" t="s">
        <v>55</v>
      </c>
      <c r="B53" s="89">
        <v>851</v>
      </c>
      <c r="C53" s="89">
        <v>85111</v>
      </c>
      <c r="D53" s="89">
        <v>6220</v>
      </c>
      <c r="E53" s="104" t="s">
        <v>92</v>
      </c>
      <c r="F53" s="92">
        <v>185070</v>
      </c>
      <c r="G53" s="92">
        <v>185070</v>
      </c>
      <c r="H53" s="92">
        <v>185070</v>
      </c>
      <c r="I53" s="54"/>
      <c r="J53" s="55"/>
      <c r="K53" s="34"/>
      <c r="L53" s="15" t="s">
        <v>32</v>
      </c>
    </row>
    <row r="54" spans="1:12" ht="37.5" customHeight="1" x14ac:dyDescent="0.2">
      <c r="A54" s="88" t="s">
        <v>140</v>
      </c>
      <c r="B54" s="89">
        <v>851</v>
      </c>
      <c r="C54" s="89">
        <v>85111</v>
      </c>
      <c r="D54" s="89">
        <v>6220</v>
      </c>
      <c r="E54" s="104" t="s">
        <v>93</v>
      </c>
      <c r="F54" s="92">
        <v>159200</v>
      </c>
      <c r="G54" s="92">
        <v>159200</v>
      </c>
      <c r="H54" s="92">
        <v>159200</v>
      </c>
      <c r="I54" s="54"/>
      <c r="J54" s="55"/>
      <c r="K54" s="34"/>
      <c r="L54" s="15" t="s">
        <v>32</v>
      </c>
    </row>
    <row r="55" spans="1:12" ht="46.5" customHeight="1" x14ac:dyDescent="0.2">
      <c r="A55" s="88" t="s">
        <v>58</v>
      </c>
      <c r="B55" s="89">
        <v>851</v>
      </c>
      <c r="C55" s="89">
        <v>85111</v>
      </c>
      <c r="D55" s="89">
        <v>6220</v>
      </c>
      <c r="E55" s="105" t="s">
        <v>94</v>
      </c>
      <c r="F55" s="92">
        <v>139300</v>
      </c>
      <c r="G55" s="92">
        <v>139300</v>
      </c>
      <c r="H55" s="92">
        <v>139300</v>
      </c>
      <c r="I55" s="54"/>
      <c r="J55" s="55"/>
      <c r="K55" s="34"/>
      <c r="L55" s="15" t="s">
        <v>32</v>
      </c>
    </row>
    <row r="56" spans="1:12" ht="48" customHeight="1" x14ac:dyDescent="0.2">
      <c r="A56" s="88" t="s">
        <v>59</v>
      </c>
      <c r="B56" s="89">
        <v>851</v>
      </c>
      <c r="C56" s="89">
        <v>85111</v>
      </c>
      <c r="D56" s="89">
        <v>6220</v>
      </c>
      <c r="E56" s="105" t="s">
        <v>95</v>
      </c>
      <c r="F56" s="92">
        <v>63680</v>
      </c>
      <c r="G56" s="92">
        <v>63680</v>
      </c>
      <c r="H56" s="92">
        <v>63680</v>
      </c>
      <c r="I56" s="54"/>
      <c r="J56" s="55"/>
      <c r="K56" s="34"/>
      <c r="L56" s="15" t="s">
        <v>32</v>
      </c>
    </row>
    <row r="57" spans="1:12" ht="39" customHeight="1" thickBot="1" x14ac:dyDescent="0.25">
      <c r="A57" s="135" t="s">
        <v>60</v>
      </c>
      <c r="B57" s="136">
        <v>851</v>
      </c>
      <c r="C57" s="136">
        <v>85195</v>
      </c>
      <c r="D57" s="136">
        <v>6230</v>
      </c>
      <c r="E57" s="161" t="s">
        <v>46</v>
      </c>
      <c r="F57" s="81">
        <v>100000</v>
      </c>
      <c r="G57" s="81">
        <v>100000</v>
      </c>
      <c r="H57" s="81">
        <v>100000</v>
      </c>
      <c r="I57" s="48"/>
      <c r="J57" s="49"/>
      <c r="K57" s="47"/>
      <c r="L57" s="162" t="s">
        <v>32</v>
      </c>
    </row>
    <row r="58" spans="1:12" ht="26.25" customHeight="1" thickBot="1" x14ac:dyDescent="0.25">
      <c r="A58" s="192" t="s">
        <v>47</v>
      </c>
      <c r="B58" s="193"/>
      <c r="C58" s="193"/>
      <c r="D58" s="193"/>
      <c r="E58" s="194"/>
      <c r="F58" s="82">
        <f>SUM(F49:F57)</f>
        <v>14209620</v>
      </c>
      <c r="G58" s="82">
        <f>SUM(G49:G57)</f>
        <v>8281522</v>
      </c>
      <c r="H58" s="82">
        <f>SUM(H49:H57)</f>
        <v>8281522</v>
      </c>
      <c r="I58" s="45"/>
      <c r="J58" s="50"/>
      <c r="K58" s="44"/>
      <c r="L58" s="33"/>
    </row>
    <row r="59" spans="1:12" ht="27.75" customHeight="1" x14ac:dyDescent="0.2">
      <c r="A59" s="137" t="s">
        <v>125</v>
      </c>
      <c r="B59" s="109">
        <v>852</v>
      </c>
      <c r="C59" s="109">
        <v>85202</v>
      </c>
      <c r="D59" s="109">
        <v>6050</v>
      </c>
      <c r="E59" s="168" t="s">
        <v>101</v>
      </c>
      <c r="F59" s="110">
        <v>37401</v>
      </c>
      <c r="G59" s="110">
        <v>37401</v>
      </c>
      <c r="H59" s="110">
        <v>37401</v>
      </c>
      <c r="I59" s="111"/>
      <c r="J59" s="112"/>
      <c r="K59" s="113"/>
      <c r="L59" s="77" t="s">
        <v>100</v>
      </c>
    </row>
    <row r="60" spans="1:12" ht="20.25" customHeight="1" x14ac:dyDescent="0.2">
      <c r="A60" s="217" t="s">
        <v>102</v>
      </c>
      <c r="B60" s="218"/>
      <c r="C60" s="218"/>
      <c r="D60" s="218"/>
      <c r="E60" s="219"/>
      <c r="F60" s="92">
        <f>SUM(F59)</f>
        <v>37401</v>
      </c>
      <c r="G60" s="92">
        <f>SUM(G59)</f>
        <v>37401</v>
      </c>
      <c r="H60" s="92">
        <f>SUM(H59)</f>
        <v>37401</v>
      </c>
      <c r="I60" s="116"/>
      <c r="J60" s="114"/>
      <c r="K60" s="115"/>
      <c r="L60" s="117"/>
    </row>
    <row r="61" spans="1:12" ht="45" customHeight="1" x14ac:dyDescent="0.2">
      <c r="A61" s="141" t="s">
        <v>126</v>
      </c>
      <c r="B61" s="108">
        <v>852</v>
      </c>
      <c r="C61" s="108">
        <v>85202</v>
      </c>
      <c r="D61" s="108">
        <v>6060</v>
      </c>
      <c r="E61" s="158" t="s">
        <v>133</v>
      </c>
      <c r="F61" s="159">
        <v>162000</v>
      </c>
      <c r="G61" s="159">
        <v>162000</v>
      </c>
      <c r="H61" s="159">
        <v>162000</v>
      </c>
      <c r="I61" s="160"/>
      <c r="J61" s="114"/>
      <c r="K61" s="115"/>
      <c r="L61" s="28" t="s">
        <v>32</v>
      </c>
    </row>
    <row r="62" spans="1:12" ht="21.75" customHeight="1" thickBot="1" x14ac:dyDescent="0.25">
      <c r="A62" s="215" t="s">
        <v>103</v>
      </c>
      <c r="B62" s="216"/>
      <c r="C62" s="216"/>
      <c r="D62" s="216"/>
      <c r="E62" s="216"/>
      <c r="F62" s="81">
        <f>SUM(F61)</f>
        <v>162000</v>
      </c>
      <c r="G62" s="81">
        <f>SUM(G61)</f>
        <v>162000</v>
      </c>
      <c r="H62" s="81">
        <f>SUM(H61)</f>
        <v>162000</v>
      </c>
      <c r="I62" s="118"/>
      <c r="J62" s="49"/>
      <c r="K62" s="47"/>
      <c r="L62" s="119"/>
    </row>
    <row r="63" spans="1:12" ht="21.75" customHeight="1" thickBot="1" x14ac:dyDescent="0.25">
      <c r="A63" s="203" t="s">
        <v>104</v>
      </c>
      <c r="B63" s="204"/>
      <c r="C63" s="204"/>
      <c r="D63" s="204"/>
      <c r="E63" s="204"/>
      <c r="F63" s="82">
        <f>F60+F62</f>
        <v>199401</v>
      </c>
      <c r="G63" s="82">
        <f>G60+G62</f>
        <v>199401</v>
      </c>
      <c r="H63" s="82">
        <f>H60+H62</f>
        <v>199401</v>
      </c>
      <c r="I63" s="120"/>
      <c r="J63" s="50"/>
      <c r="K63" s="44"/>
      <c r="L63" s="33"/>
    </row>
    <row r="64" spans="1:12" ht="34.5" customHeight="1" x14ac:dyDescent="0.2">
      <c r="A64" s="142" t="s">
        <v>127</v>
      </c>
      <c r="B64" s="121">
        <v>853</v>
      </c>
      <c r="C64" s="121">
        <v>85333</v>
      </c>
      <c r="D64" s="121">
        <v>6050</v>
      </c>
      <c r="E64" s="126" t="s">
        <v>105</v>
      </c>
      <c r="F64" s="122">
        <v>86000</v>
      </c>
      <c r="G64" s="122">
        <v>64000</v>
      </c>
      <c r="H64" s="122">
        <v>64000</v>
      </c>
      <c r="I64" s="123"/>
      <c r="J64" s="124"/>
      <c r="K64" s="125"/>
      <c r="L64" s="77" t="s">
        <v>137</v>
      </c>
    </row>
    <row r="65" spans="1:12" ht="33" customHeight="1" x14ac:dyDescent="0.2">
      <c r="A65" s="141" t="s">
        <v>128</v>
      </c>
      <c r="B65" s="108">
        <v>853</v>
      </c>
      <c r="C65" s="108">
        <v>85395</v>
      </c>
      <c r="D65" s="108">
        <v>6050</v>
      </c>
      <c r="E65" s="158" t="s">
        <v>107</v>
      </c>
      <c r="F65" s="159">
        <v>30000</v>
      </c>
      <c r="G65" s="159">
        <v>30000</v>
      </c>
      <c r="H65" s="159">
        <v>30000</v>
      </c>
      <c r="I65" s="169"/>
      <c r="J65" s="114"/>
      <c r="K65" s="115"/>
      <c r="L65" s="28" t="s">
        <v>108</v>
      </c>
    </row>
    <row r="66" spans="1:12" ht="22.5" customHeight="1" thickBot="1" x14ac:dyDescent="0.25">
      <c r="A66" s="200" t="s">
        <v>106</v>
      </c>
      <c r="B66" s="201"/>
      <c r="C66" s="201"/>
      <c r="D66" s="201"/>
      <c r="E66" s="202"/>
      <c r="F66" s="110">
        <f>SUM(F64:F65)</f>
        <v>116000</v>
      </c>
      <c r="G66" s="110">
        <f>SUM(G64:G65)</f>
        <v>94000</v>
      </c>
      <c r="H66" s="110">
        <f>SUM(H64:H65)</f>
        <v>94000</v>
      </c>
      <c r="I66" s="127"/>
      <c r="J66" s="112"/>
      <c r="K66" s="113"/>
      <c r="L66" s="32"/>
    </row>
    <row r="67" spans="1:12" ht="21.75" customHeight="1" thickBot="1" x14ac:dyDescent="0.25">
      <c r="A67" s="198" t="s">
        <v>109</v>
      </c>
      <c r="B67" s="199"/>
      <c r="C67" s="199"/>
      <c r="D67" s="199"/>
      <c r="E67" s="199"/>
      <c r="F67" s="82">
        <f>F66</f>
        <v>116000</v>
      </c>
      <c r="G67" s="82">
        <f>G66</f>
        <v>94000</v>
      </c>
      <c r="H67" s="82">
        <f>H66</f>
        <v>94000</v>
      </c>
      <c r="I67" s="120"/>
      <c r="J67" s="50"/>
      <c r="K67" s="44"/>
      <c r="L67" s="33"/>
    </row>
    <row r="68" spans="1:12" ht="45" customHeight="1" x14ac:dyDescent="0.2">
      <c r="A68" s="164" t="s">
        <v>141</v>
      </c>
      <c r="B68" s="165">
        <v>900</v>
      </c>
      <c r="C68" s="165">
        <v>90095</v>
      </c>
      <c r="D68" s="171" t="s">
        <v>45</v>
      </c>
      <c r="E68" s="171" t="s">
        <v>97</v>
      </c>
      <c r="F68" s="102">
        <v>2486615</v>
      </c>
      <c r="G68" s="102">
        <v>1461615</v>
      </c>
      <c r="H68" s="102">
        <v>461615</v>
      </c>
      <c r="I68" s="166"/>
      <c r="J68" s="157" t="s">
        <v>96</v>
      </c>
      <c r="K68" s="163"/>
      <c r="L68" s="172" t="s">
        <v>32</v>
      </c>
    </row>
    <row r="69" spans="1:12" ht="21.75" customHeight="1" thickBot="1" x14ac:dyDescent="0.25">
      <c r="A69" s="195" t="s">
        <v>99</v>
      </c>
      <c r="B69" s="196"/>
      <c r="C69" s="196"/>
      <c r="D69" s="196"/>
      <c r="E69" s="197"/>
      <c r="F69" s="81">
        <f t="shared" ref="F69:H70" si="0">SUM(F68)</f>
        <v>2486615</v>
      </c>
      <c r="G69" s="81">
        <f t="shared" si="0"/>
        <v>1461615</v>
      </c>
      <c r="H69" s="81">
        <f t="shared" si="0"/>
        <v>461615</v>
      </c>
      <c r="I69" s="48"/>
      <c r="J69" s="170">
        <v>1000000</v>
      </c>
      <c r="K69" s="47"/>
      <c r="L69" s="119"/>
    </row>
    <row r="70" spans="1:12" ht="19.5" customHeight="1" thickBot="1" x14ac:dyDescent="0.25">
      <c r="A70" s="192" t="s">
        <v>98</v>
      </c>
      <c r="B70" s="193"/>
      <c r="C70" s="193"/>
      <c r="D70" s="193"/>
      <c r="E70" s="194"/>
      <c r="F70" s="82">
        <f t="shared" si="0"/>
        <v>2486615</v>
      </c>
      <c r="G70" s="82">
        <f t="shared" si="0"/>
        <v>1461615</v>
      </c>
      <c r="H70" s="82">
        <f t="shared" si="0"/>
        <v>461615</v>
      </c>
      <c r="I70" s="45"/>
      <c r="J70" s="128">
        <v>1000000</v>
      </c>
      <c r="K70" s="44"/>
      <c r="L70" s="13"/>
    </row>
    <row r="71" spans="1:12" ht="21.75" customHeight="1" thickBot="1" x14ac:dyDescent="0.25">
      <c r="A71" s="198" t="s">
        <v>31</v>
      </c>
      <c r="B71" s="199"/>
      <c r="C71" s="199"/>
      <c r="D71" s="199"/>
      <c r="E71" s="199"/>
      <c r="F71" s="144">
        <f>SUM(F29,F34,F36,F48,F58,F63,F67,F70)</f>
        <v>142097920.38</v>
      </c>
      <c r="G71" s="143">
        <f>SUM(G29,G34,G36,G48,G58,G63,G67,G70)</f>
        <v>60294507.43</v>
      </c>
      <c r="H71" s="144">
        <f>SUM(H29,H34,H36,H48,H58,H63,H67,H70)</f>
        <v>32576777.460000001</v>
      </c>
      <c r="I71" s="59"/>
      <c r="J71" s="145">
        <f>SUM(J29,J34,J36,J48,J58,J63,J67,J70)</f>
        <v>27717729.969999999</v>
      </c>
      <c r="K71" s="59">
        <f>SUM(K29,K34,K58)</f>
        <v>0</v>
      </c>
      <c r="L71" s="16"/>
    </row>
    <row r="72" spans="1:12" ht="3.75" customHeight="1" x14ac:dyDescent="0.2">
      <c r="A72" s="60"/>
      <c r="B72" s="60"/>
      <c r="C72" s="60"/>
      <c r="D72" s="60"/>
      <c r="E72" s="61"/>
      <c r="F72" s="62"/>
      <c r="G72" s="62"/>
      <c r="H72" s="62"/>
      <c r="I72" s="62"/>
      <c r="J72" s="63"/>
      <c r="K72" s="62"/>
      <c r="L72" s="12"/>
    </row>
    <row r="73" spans="1:12" hidden="1" x14ac:dyDescent="0.2"/>
    <row r="74" spans="1:12" ht="19.5" customHeight="1" x14ac:dyDescent="0.2">
      <c r="A74" s="1" t="s">
        <v>14</v>
      </c>
    </row>
    <row r="75" spans="1:12" x14ac:dyDescent="0.2">
      <c r="A75" s="1" t="s">
        <v>35</v>
      </c>
    </row>
    <row r="76" spans="1:12" x14ac:dyDescent="0.2">
      <c r="A76" s="1" t="s">
        <v>13</v>
      </c>
    </row>
    <row r="77" spans="1:12" x14ac:dyDescent="0.2">
      <c r="A77" s="191" t="s">
        <v>64</v>
      </c>
      <c r="B77" s="191"/>
      <c r="C77" s="191"/>
      <c r="D77" s="191"/>
      <c r="E77" s="191"/>
      <c r="F77" s="191"/>
      <c r="G77" s="191"/>
    </row>
    <row r="78" spans="1:12" x14ac:dyDescent="0.2">
      <c r="A78" s="191" t="s">
        <v>36</v>
      </c>
      <c r="B78" s="191"/>
      <c r="C78" s="191"/>
      <c r="D78" s="191"/>
      <c r="E78" s="191"/>
      <c r="F78" s="191"/>
      <c r="G78" s="191"/>
    </row>
    <row r="79" spans="1:12" x14ac:dyDescent="0.2">
      <c r="A79" s="1" t="s">
        <v>43</v>
      </c>
    </row>
    <row r="80" spans="1:12" ht="16.5" customHeight="1" x14ac:dyDescent="0.2">
      <c r="A80" s="1" t="s">
        <v>42</v>
      </c>
    </row>
    <row r="81" spans="1:1" x14ac:dyDescent="0.2">
      <c r="A81" s="7" t="s">
        <v>24</v>
      </c>
    </row>
  </sheetData>
  <mergeCells count="44">
    <mergeCell ref="I17:I18"/>
    <mergeCell ref="L17:L18"/>
    <mergeCell ref="A48:E48"/>
    <mergeCell ref="A62:E62"/>
    <mergeCell ref="A60:E60"/>
    <mergeCell ref="F17:F18"/>
    <mergeCell ref="G17:G18"/>
    <mergeCell ref="H17:H18"/>
    <mergeCell ref="A47:E47"/>
    <mergeCell ref="A41:E41"/>
    <mergeCell ref="A29:E29"/>
    <mergeCell ref="A34:E34"/>
    <mergeCell ref="A33:E33"/>
    <mergeCell ref="A28:E28"/>
    <mergeCell ref="A17:A18"/>
    <mergeCell ref="B17:B18"/>
    <mergeCell ref="C17:C18"/>
    <mergeCell ref="D17:D18"/>
    <mergeCell ref="E17:E18"/>
    <mergeCell ref="A36:E36"/>
    <mergeCell ref="A77:G77"/>
    <mergeCell ref="A78:G78"/>
    <mergeCell ref="A58:E58"/>
    <mergeCell ref="A69:E69"/>
    <mergeCell ref="A71:E71"/>
    <mergeCell ref="A70:E70"/>
    <mergeCell ref="A66:E66"/>
    <mergeCell ref="A67:E67"/>
    <mergeCell ref="A63:E63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68" fitToHeight="4" orientation="landscape" useFirstPageNumber="1" r:id="rId1"/>
  <headerFooter alignWithMargins="0">
    <oddHeader xml:space="preserve">&amp;RTabela nr 4
do UCHWAŁY  Nr 
RADY POWIATU W RADOMIU
z dnia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rkusio</cp:lastModifiedBy>
  <cp:lastPrinted>2023-11-13T10:23:40Z</cp:lastPrinted>
  <dcterms:created xsi:type="dcterms:W3CDTF">1998-12-09T13:02:10Z</dcterms:created>
  <dcterms:modified xsi:type="dcterms:W3CDTF">2023-11-13T10:23:48Z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