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1" sheetId="24" r:id="rId1"/>
  </sheets>
  <definedNames>
    <definedName name="_xlnm.Print_Titles" localSheetId="0">'Załącznik nr 1'!$3:$5</definedName>
  </definedNames>
  <calcPr calcId="152511"/>
</workbook>
</file>

<file path=xl/calcChain.xml><?xml version="1.0" encoding="utf-8"?>
<calcChain xmlns="http://schemas.openxmlformats.org/spreadsheetml/2006/main">
  <c r="G37" i="24" l="1"/>
  <c r="G14" i="24"/>
  <c r="G32" i="24" l="1"/>
  <c r="E32" i="24"/>
  <c r="E23" i="24" s="1"/>
  <c r="G9" i="24" l="1"/>
  <c r="E53" i="24" l="1"/>
  <c r="G24" i="24" l="1"/>
  <c r="G23" i="24" s="1"/>
  <c r="G63" i="24" l="1"/>
  <c r="G17" i="24" l="1"/>
  <c r="G8" i="24" s="1"/>
  <c r="G49" i="24"/>
  <c r="E8" i="24"/>
  <c r="E6" i="24" s="1"/>
  <c r="G41" i="24"/>
  <c r="G36" i="24" s="1"/>
  <c r="G57" i="24"/>
  <c r="G47" i="24" s="1"/>
  <c r="E47" i="24"/>
  <c r="E45" i="24" s="1"/>
  <c r="G45" i="24" l="1"/>
  <c r="E65" i="24"/>
  <c r="G6" i="24" l="1"/>
  <c r="G65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<sst xmlns="http://schemas.openxmlformats.org/spreadsheetml/2006/main" count="57" uniqueCount="47">
  <si>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</si>
  <si>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</si>
  <si>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</si>
  <si>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</si>
  <si>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</si>
  <si>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</si>
  <si>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</si>
  <si>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</si>
  <si>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</si>
  <si>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</si>
  <si>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</si>
  <si>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</si>
  <si>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</si>
  <si>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</si>
  <si>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</si>
  <si>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</si>
  <si>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</si>
  <si>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</si>
  <si>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</si>
  <si>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</si>
  <si>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</si>
  <si>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</si>
  <si>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</si>
  <si>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</si>
  <si>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</si>
  <si>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</si>
  <si>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</si>
  <si>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</si>
  <si>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</si>
  <si>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</si>
  <si>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wspieranie i promowanie działań na rzecz rodziny, macierzyństwa, rodzicielstwa, upowszechnianie i ochrona praw dziecka</t>
  </si>
  <si>
    <t>Gmina Miasta Pionki</t>
  </si>
  <si>
    <t>Powiatowy Instytut Kultury</t>
  </si>
  <si>
    <t>zapewnienie pomocy matkom z małoletnimi dziećmi i kobietom w ciąży będącym w sytuacji kryzysowej</t>
  </si>
  <si>
    <t>Gmina Jedlińsk</t>
  </si>
  <si>
    <t>Miasto i Gmina Skaryszew</t>
  </si>
  <si>
    <t>Budowa Hospicjum stacjonarnego - GOŚCINIEC KRÓLOWEJ APOSTOŁÓW</t>
  </si>
  <si>
    <t>Dotacje udzielane w 2023 roku z budżetu podmiotom należącym i nienależącym do sektora finansów publicznych</t>
  </si>
  <si>
    <t>Gmina Gózd</t>
  </si>
  <si>
    <t>Powiat Grójecki</t>
  </si>
  <si>
    <t>Powiat Zwoleński</t>
  </si>
  <si>
    <t>Gmina Pionki</t>
  </si>
  <si>
    <t>Gmina i Miasto Iłża</t>
  </si>
  <si>
    <t>SPZZOZ w Iłży</t>
  </si>
  <si>
    <t>dofinansowanie działalności Warsztatu Terapii Zajęciowej w Dąbrówce Nagórnej - Gmina Zakrzew (z powiatu radomskiego - 15.232 złote, Gminy Zakrzew - 46.161 złotych, Gminy Miasta Radom - 37.689 złotych)</t>
  </si>
  <si>
    <t xml:space="preserve">dofinansowanie działalności Warsztatu Terapii Zajęciowej w Młodocinie Większym - Gmina Wolanów (z powiatu radomskiego - 44.868 złotych, Gminy Wolanów - 33.467 złotych, powiatu szydłowieckiego - 3.599 złote)                 </t>
  </si>
  <si>
    <t>dofinansowanie działalności Warsztatu Terapii Zajęciowej w Jedlance Starej - Gmina        Iłża (z powiatu radomskiego - 61.707 złotych, Gminy Skaryszew 20.000 złotych, Gminy Miasta Iłża 33.000 złotych)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</si>
</sst>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i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sz val="11"/>
      <color rgb="FFFF0000"/>
      <name val="Arial CE"/>
      <charset val="238"/>
    </font>
    <font>
      <b/>
      <i/>
      <sz val="10"/>
      <name val="Arial CE"/>
      <charset val="238"/>
    </font>
    <font>
      <b/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3" fontId="0" fillId="0" borderId="0" xfId="0" applyNumberFormat="1"/>
    <xf numFmtId="0" fontId="9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43" fontId="9" fillId="0" borderId="12" xfId="0" applyNumberFormat="1" applyFont="1" applyBorder="1" applyAlignment="1">
      <alignment horizontal="center" vertical="center"/>
    </xf>
    <xf numFmtId="43" fontId="10" fillId="0" borderId="19" xfId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3" fontId="10" fillId="0" borderId="20" xfId="1" applyFont="1" applyBorder="1" applyAlignment="1">
      <alignment horizontal="center" vertical="center"/>
    </xf>
    <xf numFmtId="43" fontId="12" fillId="0" borderId="7" xfId="0" applyNumberFormat="1" applyFont="1" applyBorder="1" applyAlignment="1">
      <alignment horizontal="center" vertical="center"/>
    </xf>
    <xf numFmtId="43" fontId="12" fillId="0" borderId="20" xfId="0" applyNumberFormat="1" applyFont="1" applyBorder="1" applyAlignment="1">
      <alignment horizontal="center" vertical="center"/>
    </xf>
    <xf numFmtId="43" fontId="9" fillId="0" borderId="7" xfId="0" applyNumberFormat="1" applyFont="1" applyBorder="1" applyAlignment="1">
      <alignment horizontal="center" vertical="center"/>
    </xf>
    <xf numFmtId="43" fontId="10" fillId="0" borderId="2" xfId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3" fontId="10" fillId="0" borderId="26" xfId="1" applyFont="1" applyBorder="1" applyAlignment="1">
      <alignment vertical="center"/>
    </xf>
    <xf numFmtId="43" fontId="11" fillId="0" borderId="22" xfId="1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43" fontId="10" fillId="0" borderId="8" xfId="1" applyFont="1" applyBorder="1" applyAlignment="1">
      <alignment horizontal="center" vertical="center"/>
    </xf>
    <xf numFmtId="43" fontId="10" fillId="0" borderId="17" xfId="0" applyNumberFormat="1" applyFont="1" applyBorder="1" applyAlignment="1">
      <alignment vertical="center"/>
    </xf>
    <xf numFmtId="43" fontId="9" fillId="0" borderId="42" xfId="0" applyNumberFormat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43" fontId="10" fillId="0" borderId="18" xfId="1" applyFont="1" applyBorder="1" applyAlignment="1">
      <alignment vertical="center"/>
    </xf>
    <xf numFmtId="43" fontId="10" fillId="0" borderId="7" xfId="1" applyFont="1" applyBorder="1" applyAlignment="1">
      <alignment horizontal="center" vertical="center"/>
    </xf>
    <xf numFmtId="43" fontId="10" fillId="0" borderId="7" xfId="1" applyFont="1" applyBorder="1" applyAlignment="1">
      <alignment vertical="center"/>
    </xf>
    <xf numFmtId="43" fontId="10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vertical="center"/>
    </xf>
    <xf numFmtId="43" fontId="10" fillId="0" borderId="18" xfId="1" applyFont="1" applyBorder="1" applyAlignment="1">
      <alignment horizontal="center" vertical="center"/>
    </xf>
    <xf numFmtId="43" fontId="10" fillId="0" borderId="8" xfId="1" applyFont="1" applyBorder="1" applyAlignment="1">
      <alignment vertical="center"/>
    </xf>
    <xf numFmtId="43" fontId="12" fillId="0" borderId="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20" xfId="0" applyFont="1" applyBorder="1"/>
    <xf numFmtId="0" fontId="10" fillId="0" borderId="8" xfId="0" applyFont="1" applyBorder="1"/>
    <xf numFmtId="0" fontId="13" fillId="0" borderId="8" xfId="0" applyFont="1" applyBorder="1"/>
    <xf numFmtId="0" fontId="5" fillId="0" borderId="42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43" fontId="7" fillId="0" borderId="7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>
      <alignment vertical="center" wrapText="1"/>
    </xf>
    <xf numFmtId="43" fontId="0" fillId="0" borderId="20" xfId="1" applyFont="1" applyBorder="1" applyAlignment="1">
      <alignment vertical="center"/>
    </xf>
    <xf numFmtId="0" fontId="0" fillId="0" borderId="20" xfId="0" applyFont="1" applyBorder="1"/>
    <xf numFmtId="43" fontId="7" fillId="0" borderId="26" xfId="1" applyFont="1" applyBorder="1" applyAlignment="1">
      <alignment vertical="center"/>
    </xf>
    <xf numFmtId="0" fontId="7" fillId="0" borderId="33" xfId="0" applyFont="1" applyBorder="1" applyAlignment="1">
      <alignment horizontal="center" vertical="center" wrapText="1"/>
    </xf>
    <xf numFmtId="43" fontId="7" fillId="0" borderId="12" xfId="1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14" fillId="0" borderId="18" xfId="1" applyFont="1" applyBorder="1" applyAlignment="1">
      <alignment horizontal="center" vertical="center"/>
    </xf>
    <xf numFmtId="43" fontId="0" fillId="0" borderId="26" xfId="0" applyNumberFormat="1" applyFont="1" applyBorder="1" applyAlignment="1">
      <alignment horizontal="center" vertical="center"/>
    </xf>
    <xf numFmtId="43" fontId="0" fillId="0" borderId="1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3" fontId="1" fillId="0" borderId="17" xfId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43" fontId="0" fillId="0" borderId="26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43" fontId="7" fillId="0" borderId="18" xfId="1" applyFont="1" applyBorder="1" applyAlignment="1">
      <alignment horizontal="center" vertical="center"/>
    </xf>
    <xf numFmtId="43" fontId="0" fillId="0" borderId="18" xfId="1" applyFont="1" applyBorder="1" applyAlignment="1">
      <alignment vertical="center"/>
    </xf>
    <xf numFmtId="43" fontId="0" fillId="0" borderId="22" xfId="1" applyFont="1" applyBorder="1" applyAlignment="1">
      <alignment vertical="center"/>
    </xf>
    <xf numFmtId="43" fontId="0" fillId="0" borderId="20" xfId="1" applyFont="1" applyBorder="1" applyAlignment="1">
      <alignment horizontal="center" vertical="center"/>
    </xf>
    <xf numFmtId="43" fontId="0" fillId="0" borderId="26" xfId="1" applyFont="1" applyBorder="1" applyAlignment="1">
      <alignment vertical="center"/>
    </xf>
    <xf numFmtId="43" fontId="7" fillId="0" borderId="17" xfId="1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43" fontId="7" fillId="0" borderId="35" xfId="0" applyNumberFormat="1" applyFont="1" applyBorder="1" applyAlignment="1">
      <alignment horizontal="center" vertical="center"/>
    </xf>
    <xf numFmtId="43" fontId="1" fillId="0" borderId="22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8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3" fontId="1" fillId="0" borderId="22" xfId="1" applyFont="1" applyBorder="1" applyAlignment="1">
      <alignment vertical="center"/>
    </xf>
    <xf numFmtId="43" fontId="1" fillId="0" borderId="26" xfId="1" applyFont="1" applyBorder="1" applyAlignment="1">
      <alignment vertical="center"/>
    </xf>
    <xf numFmtId="43" fontId="1" fillId="0" borderId="19" xfId="1" applyFont="1" applyBorder="1" applyAlignment="1">
      <alignment vertical="center"/>
    </xf>
    <xf numFmtId="0" fontId="0" fillId="0" borderId="18" xfId="0" applyBorder="1" applyAlignment="1">
      <alignment horizontal="left" vertical="center" wrapText="1"/>
    </xf>
    <xf numFmtId="0" fontId="0" fillId="0" borderId="46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43" fontId="12" fillId="0" borderId="28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4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0" fontId="0" fillId="0" borderId="20" xfId="0" applyFont="1" applyBorder="1" applyAlignment="1">
      <alignment vertical="center" wrapText="1"/>
    </xf>
    <xf numFmtId="0" fontId="7" fillId="0" borderId="44" xfId="0" applyFont="1" applyBorder="1" applyAlignment="1">
      <alignment horizontal="center" vertical="center"/>
    </xf>
    <xf numFmtId="43" fontId="7" fillId="0" borderId="25" xfId="0" applyNumberFormat="1" applyFont="1" applyBorder="1" applyAlignment="1">
      <alignment horizontal="center" vertical="center"/>
    </xf>
    <xf numFmtId="43" fontId="7" fillId="0" borderId="47" xfId="0" applyNumberFormat="1" applyFont="1" applyBorder="1" applyAlignment="1">
      <alignment horizontal="center" vertical="center"/>
    </xf>
    <xf numFmtId="43" fontId="7" fillId="0" borderId="40" xfId="0" applyNumberFormat="1" applyFont="1" applyBorder="1" applyAlignment="1">
      <alignment horizontal="center" vertical="center"/>
    </xf>
    <xf numFmtId="43" fontId="7" fillId="0" borderId="15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43" fontId="15" fillId="0" borderId="12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7" fillId="0" borderId="41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3" fontId="1" fillId="0" borderId="18" xfId="1" applyFont="1" applyBorder="1" applyAlignment="1">
      <alignment vertical="center"/>
    </xf>
    <xf numFmtId="0" fontId="10" fillId="0" borderId="18" xfId="0" applyFont="1" applyBorder="1"/>
    <xf numFmtId="0" fontId="10" fillId="0" borderId="7" xfId="0" applyFont="1" applyBorder="1"/>
    <xf numFmtId="43" fontId="7" fillId="0" borderId="19" xfId="1" applyFont="1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43" fontId="9" fillId="0" borderId="18" xfId="0" applyNumberFormat="1" applyFont="1" applyBorder="1" applyAlignment="1">
      <alignment horizontal="center" vertical="center"/>
    </xf>
    <xf numFmtId="43" fontId="0" fillId="0" borderId="2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43" fontId="1" fillId="0" borderId="2" xfId="1" applyFont="1" applyBorder="1" applyAlignment="1">
      <alignment horizontal="center" vertical="center"/>
    </xf>
    <xf numFmtId="43" fontId="1" fillId="0" borderId="20" xfId="1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35" xfId="0" applyFont="1" applyBorder="1" applyAlignment="1">
      <alignment horizontal="left" vertical="center" wrapText="1"/>
    </xf>
    <xf numFmtId="43" fontId="10" fillId="0" borderId="35" xfId="1" applyFont="1" applyBorder="1" applyAlignment="1">
      <alignment horizontal="center" vertical="center"/>
    </xf>
    <xf numFmtId="43" fontId="10" fillId="0" borderId="35" xfId="1" applyFont="1" applyBorder="1" applyAlignment="1">
      <alignment vertical="center"/>
    </xf>
    <xf numFmtId="43" fontId="1" fillId="0" borderId="40" xfId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43" fontId="7" fillId="0" borderId="7" xfId="1" applyFont="1" applyBorder="1" applyAlignment="1">
      <alignment horizontal="center" vertical="center"/>
    </xf>
    <xf numFmtId="43" fontId="15" fillId="0" borderId="8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/>
    </xf>
    <xf numFmtId="43" fontId="10" fillId="0" borderId="28" xfId="1" applyFont="1" applyBorder="1" applyAlignment="1">
      <alignment horizontal="center" vertical="center"/>
    </xf>
    <xf numFmtId="43" fontId="10" fillId="0" borderId="28" xfId="1" applyFont="1" applyBorder="1" applyAlignment="1">
      <alignment vertical="center"/>
    </xf>
    <xf numFmtId="43" fontId="7" fillId="0" borderId="45" xfId="1" applyFont="1" applyBorder="1" applyAlignment="1">
      <alignment vertical="center"/>
    </xf>
    <xf numFmtId="43" fontId="7" fillId="0" borderId="17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43" fontId="10" fillId="0" borderId="50" xfId="1" applyFont="1" applyBorder="1" applyAlignment="1">
      <alignment horizontal="center" vertical="center"/>
    </xf>
    <xf numFmtId="43" fontId="10" fillId="0" borderId="50" xfId="1" applyFont="1" applyBorder="1" applyAlignment="1">
      <alignment vertical="center"/>
    </xf>
    <xf numFmtId="43" fontId="7" fillId="0" borderId="51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0" fontId="0" fillId="0" borderId="7" xfId="0" applyFont="1" applyBorder="1"/>
    <xf numFmtId="0" fontId="0" fillId="0" borderId="28" xfId="0" applyFont="1" applyBorder="1" applyAlignment="1">
      <alignment vertical="center" wrapText="1"/>
    </xf>
    <xf numFmtId="43" fontId="0" fillId="0" borderId="43" xfId="1" applyFont="1" applyBorder="1" applyAlignment="1">
      <alignment vertical="center"/>
    </xf>
    <xf numFmtId="0" fontId="10" fillId="0" borderId="43" xfId="0" applyFont="1" applyBorder="1"/>
    <xf numFmtId="43" fontId="10" fillId="0" borderId="48" xfId="1" applyFont="1" applyBorder="1" applyAlignment="1">
      <alignment vertical="center"/>
    </xf>
    <xf numFmtId="43" fontId="0" fillId="0" borderId="19" xfId="1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50" xfId="0" applyFont="1" applyBorder="1" applyAlignment="1">
      <alignment horizontal="left" vertical="center" wrapText="1"/>
    </xf>
    <xf numFmtId="43" fontId="7" fillId="0" borderId="50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3" fontId="7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3"/>
  <sheetViews>
    <sheetView tabSelected="1" topLeftCell="A53" zoomScaleNormal="100" workbookViewId="0">
      <selection activeCell="G43" sqref="G43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thickBot="1" x14ac:dyDescent="0.25">
      <c r="A1" s="193" t="s">
        <v>37</v>
      </c>
      <c r="B1" s="193"/>
      <c r="C1" s="193"/>
      <c r="D1" s="193"/>
      <c r="E1" s="193"/>
      <c r="F1" s="193"/>
      <c r="G1" s="193"/>
    </row>
    <row r="2" spans="1:7" ht="4.5" hidden="1" customHeight="1" thickBot="1" x14ac:dyDescent="0.25">
      <c r="D2" s="1"/>
      <c r="E2" s="2"/>
    </row>
    <row r="3" spans="1:7" ht="15" customHeight="1" x14ac:dyDescent="0.2">
      <c r="A3" s="194" t="s">
        <v>0</v>
      </c>
      <c r="B3" s="196" t="s">
        <v>1</v>
      </c>
      <c r="C3" s="196" t="s">
        <v>5</v>
      </c>
      <c r="D3" s="196" t="s">
        <v>4</v>
      </c>
      <c r="E3" s="198" t="s">
        <v>6</v>
      </c>
      <c r="F3" s="199"/>
      <c r="G3" s="200"/>
    </row>
    <row r="4" spans="1:7" ht="17.25" customHeight="1" x14ac:dyDescent="0.2">
      <c r="A4" s="195"/>
      <c r="B4" s="197"/>
      <c r="C4" s="197"/>
      <c r="D4" s="197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1.95" customHeight="1" thickBot="1" x14ac:dyDescent="0.2">
      <c r="A6" s="206" t="s">
        <v>10</v>
      </c>
      <c r="B6" s="207"/>
      <c r="C6" s="207"/>
      <c r="D6" s="207"/>
      <c r="E6" s="112">
        <f>SUM(E8)</f>
        <v>1844000</v>
      </c>
      <c r="F6" s="7"/>
      <c r="G6" s="134">
        <f>SUM(G8,G36)</f>
        <v>15351956.07</v>
      </c>
    </row>
    <row r="7" spans="1:7" s="4" customFormat="1" ht="21.75" customHeight="1" thickBot="1" x14ac:dyDescent="0.2">
      <c r="A7" s="11"/>
      <c r="B7" s="12"/>
      <c r="C7" s="12"/>
      <c r="D7" s="8" t="s">
        <v>11</v>
      </c>
      <c r="E7" s="28"/>
      <c r="F7" s="12"/>
      <c r="G7" s="34"/>
    </row>
    <row r="8" spans="1:7" s="4" customFormat="1" ht="19.5" customHeight="1" x14ac:dyDescent="0.15">
      <c r="A8" s="15"/>
      <c r="B8" s="16"/>
      <c r="C8" s="16"/>
      <c r="D8" s="17" t="s">
        <v>13</v>
      </c>
      <c r="E8" s="126">
        <f>SUM(E23)</f>
        <v>1844000</v>
      </c>
      <c r="F8" s="16"/>
      <c r="G8" s="130">
        <f>SUM(G9,G12,G13,G14,G17,G23)</f>
        <v>1216814</v>
      </c>
    </row>
    <row r="9" spans="1:7" s="4" customFormat="1" ht="20.25" customHeight="1" x14ac:dyDescent="0.15">
      <c r="A9" s="129">
        <v>600</v>
      </c>
      <c r="B9" s="67">
        <v>60004</v>
      </c>
      <c r="C9" s="67"/>
      <c r="D9" s="68"/>
      <c r="E9" s="51"/>
      <c r="F9" s="67"/>
      <c r="G9" s="138">
        <f>SUM(G10:G11)</f>
        <v>60000</v>
      </c>
    </row>
    <row r="10" spans="1:7" s="4" customFormat="1" ht="20.25" customHeight="1" x14ac:dyDescent="0.15">
      <c r="A10" s="140"/>
      <c r="B10" s="139"/>
      <c r="C10" s="209">
        <v>2320</v>
      </c>
      <c r="D10" s="73" t="s">
        <v>39</v>
      </c>
      <c r="E10" s="151"/>
      <c r="F10" s="146"/>
      <c r="G10" s="152">
        <v>30000</v>
      </c>
    </row>
    <row r="11" spans="1:7" s="4" customFormat="1" ht="20.25" customHeight="1" x14ac:dyDescent="0.15">
      <c r="A11" s="71"/>
      <c r="B11" s="136"/>
      <c r="C11" s="210"/>
      <c r="D11" s="150" t="s">
        <v>40</v>
      </c>
      <c r="E11" s="40"/>
      <c r="F11" s="147"/>
      <c r="G11" s="137">
        <v>30000</v>
      </c>
    </row>
    <row r="12" spans="1:7" s="4" customFormat="1" ht="20.25" customHeight="1" x14ac:dyDescent="0.15">
      <c r="A12" s="71">
        <v>750</v>
      </c>
      <c r="B12" s="72">
        <v>75095</v>
      </c>
      <c r="C12" s="72">
        <v>2330</v>
      </c>
      <c r="D12" s="153" t="s">
        <v>14</v>
      </c>
      <c r="E12" s="74"/>
      <c r="F12" s="72"/>
      <c r="G12" s="69">
        <v>16000</v>
      </c>
    </row>
    <row r="13" spans="1:7" s="4" customFormat="1" ht="20.25" customHeight="1" x14ac:dyDescent="0.15">
      <c r="A13" s="71">
        <v>754</v>
      </c>
      <c r="B13" s="157">
        <v>75412</v>
      </c>
      <c r="C13" s="157">
        <v>2710</v>
      </c>
      <c r="D13" s="150" t="s">
        <v>42</v>
      </c>
      <c r="E13" s="74"/>
      <c r="F13" s="157"/>
      <c r="G13" s="69">
        <v>30000</v>
      </c>
    </row>
    <row r="14" spans="1:7" s="4" customFormat="1" ht="20.25" customHeight="1" x14ac:dyDescent="0.15">
      <c r="A14" s="71">
        <v>851</v>
      </c>
      <c r="B14" s="166"/>
      <c r="C14" s="166"/>
      <c r="D14" s="150"/>
      <c r="E14" s="74"/>
      <c r="F14" s="166"/>
      <c r="G14" s="69">
        <f>G15+G16</f>
        <v>442556</v>
      </c>
    </row>
    <row r="15" spans="1:7" s="4" customFormat="1" ht="20.25" customHeight="1" x14ac:dyDescent="0.15">
      <c r="A15" s="71"/>
      <c r="B15" s="166">
        <v>85111</v>
      </c>
      <c r="C15" s="166">
        <v>2560</v>
      </c>
      <c r="D15" s="150" t="s">
        <v>43</v>
      </c>
      <c r="E15" s="74"/>
      <c r="F15" s="166"/>
      <c r="G15" s="69">
        <v>362556</v>
      </c>
    </row>
    <row r="16" spans="1:7" s="4" customFormat="1" ht="20.25" customHeight="1" x14ac:dyDescent="0.15">
      <c r="A16" s="71"/>
      <c r="B16" s="72">
        <v>85149</v>
      </c>
      <c r="C16" s="72">
        <v>2780</v>
      </c>
      <c r="D16" s="70" t="s">
        <v>16</v>
      </c>
      <c r="E16" s="74"/>
      <c r="F16" s="72"/>
      <c r="G16" s="69">
        <v>80000</v>
      </c>
    </row>
    <row r="17" spans="1:7" s="4" customFormat="1" ht="20.25" customHeight="1" x14ac:dyDescent="0.15">
      <c r="A17" s="97">
        <v>853</v>
      </c>
      <c r="B17" s="92">
        <v>85311</v>
      </c>
      <c r="C17" s="21"/>
      <c r="D17" s="21"/>
      <c r="E17" s="52"/>
      <c r="F17" s="41"/>
      <c r="G17" s="104">
        <f>SUM(G18:G22)</f>
        <v>213758</v>
      </c>
    </row>
    <row r="18" spans="1:7" s="4" customFormat="1" ht="20.25" customHeight="1" x14ac:dyDescent="0.15">
      <c r="A18" s="22"/>
      <c r="B18" s="23"/>
      <c r="C18" s="84">
        <v>2310</v>
      </c>
      <c r="D18" s="98" t="s">
        <v>31</v>
      </c>
      <c r="E18" s="99"/>
      <c r="F18" s="100"/>
      <c r="G18" s="101">
        <v>114707</v>
      </c>
    </row>
    <row r="19" spans="1:7" s="4" customFormat="1" ht="16.5" customHeight="1" x14ac:dyDescent="0.15">
      <c r="A19" s="19"/>
      <c r="B19" s="24"/>
      <c r="C19" s="204">
        <v>2320</v>
      </c>
      <c r="D19" s="98" t="s">
        <v>17</v>
      </c>
      <c r="E19" s="99"/>
      <c r="F19" s="100"/>
      <c r="G19" s="101">
        <v>49890</v>
      </c>
    </row>
    <row r="20" spans="1:7" s="4" customFormat="1" ht="19.5" customHeight="1" x14ac:dyDescent="0.15">
      <c r="A20" s="25"/>
      <c r="B20" s="44"/>
      <c r="C20" s="208"/>
      <c r="D20" s="90" t="s">
        <v>18</v>
      </c>
      <c r="E20" s="102"/>
      <c r="F20" s="79"/>
      <c r="G20" s="103">
        <v>45883</v>
      </c>
    </row>
    <row r="21" spans="1:7" s="4" customFormat="1" ht="19.5" customHeight="1" x14ac:dyDescent="0.15">
      <c r="A21" s="25"/>
      <c r="B21" s="44"/>
      <c r="C21" s="208"/>
      <c r="D21" s="90" t="s">
        <v>29</v>
      </c>
      <c r="E21" s="102"/>
      <c r="F21" s="79"/>
      <c r="G21" s="103">
        <v>3278</v>
      </c>
    </row>
    <row r="22" spans="1:7" s="4" customFormat="1" ht="2.25" hidden="1" customHeight="1" x14ac:dyDescent="0.15">
      <c r="A22" s="25"/>
      <c r="B22" s="44"/>
      <c r="C22" s="43"/>
      <c r="D22" s="26"/>
      <c r="E22" s="54"/>
      <c r="F22" s="55"/>
      <c r="G22" s="35"/>
    </row>
    <row r="23" spans="1:7" s="4" customFormat="1" ht="19.5" customHeight="1" x14ac:dyDescent="0.15">
      <c r="A23" s="97">
        <v>921</v>
      </c>
      <c r="B23" s="21"/>
      <c r="C23" s="21"/>
      <c r="D23" s="27"/>
      <c r="E23" s="125">
        <f>SUM(E32,E35)</f>
        <v>1844000</v>
      </c>
      <c r="F23" s="57"/>
      <c r="G23" s="104">
        <f>SUM(G24,G32)</f>
        <v>454500</v>
      </c>
    </row>
    <row r="24" spans="1:7" s="4" customFormat="1" ht="17.25" customHeight="1" thickBot="1" x14ac:dyDescent="0.2">
      <c r="A24" s="169"/>
      <c r="B24" s="124">
        <v>92105</v>
      </c>
      <c r="C24" s="45"/>
      <c r="D24" s="170"/>
      <c r="E24" s="171"/>
      <c r="F24" s="172"/>
      <c r="G24" s="173">
        <f>SUM(G25:G31)</f>
        <v>259500</v>
      </c>
    </row>
    <row r="25" spans="1:7" s="4" customFormat="1" ht="18.75" customHeight="1" x14ac:dyDescent="0.15">
      <c r="A25" s="162"/>
      <c r="B25" s="163"/>
      <c r="C25" s="212">
        <v>2310</v>
      </c>
      <c r="D25" s="158" t="s">
        <v>19</v>
      </c>
      <c r="E25" s="159"/>
      <c r="F25" s="160"/>
      <c r="G25" s="161">
        <v>24000</v>
      </c>
    </row>
    <row r="26" spans="1:7" s="4" customFormat="1" ht="18.75" customHeight="1" x14ac:dyDescent="0.15">
      <c r="A26" s="25"/>
      <c r="B26" s="44"/>
      <c r="C26" s="208"/>
      <c r="D26" s="90" t="s">
        <v>41</v>
      </c>
      <c r="E26" s="37"/>
      <c r="F26" s="42"/>
      <c r="G26" s="117">
        <v>50000</v>
      </c>
    </row>
    <row r="27" spans="1:7" s="4" customFormat="1" ht="16.5" customHeight="1" x14ac:dyDescent="0.15">
      <c r="A27" s="25"/>
      <c r="B27" s="44"/>
      <c r="C27" s="205"/>
      <c r="D27" s="70" t="s">
        <v>31</v>
      </c>
      <c r="E27" s="54"/>
      <c r="F27" s="55"/>
      <c r="G27" s="118">
        <v>23500</v>
      </c>
    </row>
    <row r="28" spans="1:7" s="4" customFormat="1" ht="19.5" customHeight="1" x14ac:dyDescent="0.15">
      <c r="A28" s="25"/>
      <c r="B28" s="44"/>
      <c r="C28" s="208">
        <v>2310</v>
      </c>
      <c r="D28" s="90" t="s">
        <v>38</v>
      </c>
      <c r="E28" s="37"/>
      <c r="F28" s="42"/>
      <c r="G28" s="117">
        <v>100000</v>
      </c>
    </row>
    <row r="29" spans="1:7" s="4" customFormat="1" ht="21" customHeight="1" x14ac:dyDescent="0.15">
      <c r="A29" s="25"/>
      <c r="B29" s="44"/>
      <c r="C29" s="205"/>
      <c r="D29" s="70" t="s">
        <v>20</v>
      </c>
      <c r="E29" s="54"/>
      <c r="F29" s="55"/>
      <c r="G29" s="118">
        <v>50000</v>
      </c>
    </row>
    <row r="30" spans="1:7" s="4" customFormat="1" ht="21" customHeight="1" x14ac:dyDescent="0.15">
      <c r="A30" s="25"/>
      <c r="B30" s="44"/>
      <c r="C30" s="204">
        <v>2710</v>
      </c>
      <c r="D30" s="85" t="s">
        <v>34</v>
      </c>
      <c r="E30" s="58"/>
      <c r="F30" s="53"/>
      <c r="G30" s="116">
        <v>6000</v>
      </c>
    </row>
    <row r="31" spans="1:7" s="4" customFormat="1" ht="20.25" customHeight="1" x14ac:dyDescent="0.15">
      <c r="A31" s="25"/>
      <c r="B31" s="43"/>
      <c r="C31" s="205"/>
      <c r="D31" s="70" t="s">
        <v>35</v>
      </c>
      <c r="E31" s="54"/>
      <c r="F31" s="55"/>
      <c r="G31" s="118">
        <v>6000</v>
      </c>
    </row>
    <row r="32" spans="1:7" s="4" customFormat="1" ht="21" customHeight="1" x14ac:dyDescent="0.15">
      <c r="A32" s="25"/>
      <c r="B32" s="149">
        <v>92113</v>
      </c>
      <c r="C32" s="148"/>
      <c r="D32" s="70"/>
      <c r="E32" s="164">
        <f>SUM(E33)</f>
        <v>1720500</v>
      </c>
      <c r="F32" s="55"/>
      <c r="G32" s="144">
        <f>SUM(G34)</f>
        <v>195000</v>
      </c>
    </row>
    <row r="33" spans="1:7" s="4" customFormat="1" ht="24.75" customHeight="1" x14ac:dyDescent="0.15">
      <c r="A33" s="25"/>
      <c r="B33" s="84"/>
      <c r="C33" s="92">
        <v>2480</v>
      </c>
      <c r="D33" s="89" t="s">
        <v>32</v>
      </c>
      <c r="E33" s="154">
        <v>1720500</v>
      </c>
      <c r="F33" s="41"/>
      <c r="G33" s="36"/>
    </row>
    <row r="34" spans="1:7" s="4" customFormat="1" ht="24.75" customHeight="1" x14ac:dyDescent="0.15">
      <c r="A34" s="25"/>
      <c r="B34" s="84"/>
      <c r="C34" s="84">
        <v>2800</v>
      </c>
      <c r="D34" s="119" t="s">
        <v>32</v>
      </c>
      <c r="E34" s="86"/>
      <c r="F34" s="53"/>
      <c r="G34" s="116">
        <v>195000</v>
      </c>
    </row>
    <row r="35" spans="1:7" s="4" customFormat="1" ht="25.5" customHeight="1" thickBot="1" x14ac:dyDescent="0.2">
      <c r="A35" s="25"/>
      <c r="B35" s="84">
        <v>92116</v>
      </c>
      <c r="C35" s="84">
        <v>2480</v>
      </c>
      <c r="D35" s="85" t="s">
        <v>32</v>
      </c>
      <c r="E35" s="99">
        <v>123500</v>
      </c>
      <c r="F35" s="53"/>
      <c r="G35" s="47"/>
    </row>
    <row r="36" spans="1:7" s="4" customFormat="1" ht="21.95" customHeight="1" thickBot="1" x14ac:dyDescent="0.2">
      <c r="A36" s="48"/>
      <c r="B36" s="28"/>
      <c r="C36" s="28"/>
      <c r="D36" s="91" t="s">
        <v>21</v>
      </c>
      <c r="E36" s="49"/>
      <c r="F36" s="59"/>
      <c r="G36" s="83">
        <f>SUM(G37,G40,G41,G44)</f>
        <v>14135142.07</v>
      </c>
    </row>
    <row r="37" spans="1:7" s="4" customFormat="1" ht="18" customHeight="1" x14ac:dyDescent="0.15">
      <c r="A37" s="175">
        <v>600</v>
      </c>
      <c r="B37" s="176"/>
      <c r="C37" s="176"/>
      <c r="D37" s="177"/>
      <c r="E37" s="178"/>
      <c r="F37" s="179"/>
      <c r="G37" s="180">
        <f>SUM(G38,G39)</f>
        <v>282778</v>
      </c>
    </row>
    <row r="38" spans="1:7" s="4" customFormat="1" ht="17.25" customHeight="1" x14ac:dyDescent="0.15">
      <c r="A38" s="108"/>
      <c r="B38" s="92">
        <v>60015</v>
      </c>
      <c r="C38" s="92">
        <v>6300</v>
      </c>
      <c r="D38" s="89" t="s">
        <v>17</v>
      </c>
      <c r="E38" s="56"/>
      <c r="F38" s="41"/>
      <c r="G38" s="104">
        <v>268452</v>
      </c>
    </row>
    <row r="39" spans="1:7" s="4" customFormat="1" ht="18" customHeight="1" x14ac:dyDescent="0.15">
      <c r="A39" s="108"/>
      <c r="B39" s="167">
        <v>60095</v>
      </c>
      <c r="C39" s="167">
        <v>6619</v>
      </c>
      <c r="D39" s="90" t="s">
        <v>17</v>
      </c>
      <c r="E39" s="37"/>
      <c r="F39" s="42"/>
      <c r="G39" s="81">
        <v>14326</v>
      </c>
    </row>
    <row r="40" spans="1:7" s="4" customFormat="1" ht="21" customHeight="1" x14ac:dyDescent="0.15">
      <c r="A40" s="97">
        <v>710</v>
      </c>
      <c r="B40" s="92">
        <v>71095</v>
      </c>
      <c r="C40" s="92">
        <v>6639</v>
      </c>
      <c r="D40" s="89" t="s">
        <v>14</v>
      </c>
      <c r="E40" s="20"/>
      <c r="F40" s="20"/>
      <c r="G40" s="174">
        <v>188602.49</v>
      </c>
    </row>
    <row r="41" spans="1:7" s="4" customFormat="1" ht="18.75" customHeight="1" x14ac:dyDescent="0.15">
      <c r="A41" s="71">
        <v>851</v>
      </c>
      <c r="B41" s="72">
        <v>85111</v>
      </c>
      <c r="C41" s="43"/>
      <c r="D41" s="43"/>
      <c r="E41" s="38"/>
      <c r="F41" s="43"/>
      <c r="G41" s="69">
        <f>SUM(G42:G43)</f>
        <v>13565761.58</v>
      </c>
    </row>
    <row r="42" spans="1:7" s="4" customFormat="1" ht="17.25" customHeight="1" x14ac:dyDescent="0.15">
      <c r="A42" s="22"/>
      <c r="B42" s="23"/>
      <c r="C42" s="204">
        <v>6220</v>
      </c>
      <c r="D42" s="89" t="s">
        <v>15</v>
      </c>
      <c r="E42" s="60"/>
      <c r="F42" s="20"/>
      <c r="G42" s="88">
        <v>5417054</v>
      </c>
    </row>
    <row r="43" spans="1:7" s="4" customFormat="1" ht="18.75" customHeight="1" x14ac:dyDescent="0.15">
      <c r="A43" s="19"/>
      <c r="B43" s="44"/>
      <c r="C43" s="208"/>
      <c r="D43" s="90" t="s">
        <v>16</v>
      </c>
      <c r="E43" s="39"/>
      <c r="F43" s="44"/>
      <c r="G43" s="87">
        <v>8148707.5800000001</v>
      </c>
    </row>
    <row r="44" spans="1:7" s="4" customFormat="1" ht="21" customHeight="1" thickBot="1" x14ac:dyDescent="0.2">
      <c r="A44" s="123">
        <v>921</v>
      </c>
      <c r="B44" s="124">
        <v>92113</v>
      </c>
      <c r="C44" s="120">
        <v>6220</v>
      </c>
      <c r="D44" s="121" t="s">
        <v>32</v>
      </c>
      <c r="E44" s="122"/>
      <c r="F44" s="45"/>
      <c r="G44" s="131">
        <v>98000</v>
      </c>
    </row>
    <row r="45" spans="1:7" ht="25.5" customHeight="1" thickBot="1" x14ac:dyDescent="0.25">
      <c r="A45" s="206" t="s">
        <v>12</v>
      </c>
      <c r="B45" s="207"/>
      <c r="C45" s="207"/>
      <c r="D45" s="207"/>
      <c r="E45" s="112">
        <f>SUM(E47)</f>
        <v>295723</v>
      </c>
      <c r="F45" s="61"/>
      <c r="G45" s="133">
        <f>SUM(G47,G63)</f>
        <v>3417090</v>
      </c>
    </row>
    <row r="46" spans="1:7" ht="26.25" customHeight="1" thickBot="1" x14ac:dyDescent="0.25">
      <c r="A46" s="75"/>
      <c r="B46" s="8"/>
      <c r="C46" s="8"/>
      <c r="D46" s="8" t="s">
        <v>2</v>
      </c>
      <c r="E46" s="113"/>
      <c r="F46" s="30"/>
      <c r="G46" s="34"/>
    </row>
    <row r="47" spans="1:7" ht="24" customHeight="1" thickBot="1" x14ac:dyDescent="0.25">
      <c r="A47" s="114"/>
      <c r="B47" s="115"/>
      <c r="C47" s="115"/>
      <c r="D47" s="115" t="s">
        <v>13</v>
      </c>
      <c r="E47" s="110">
        <f>SUM(E53)</f>
        <v>295723</v>
      </c>
      <c r="F47" s="31"/>
      <c r="G47" s="132">
        <f>SUM(G48,G49,G53,G57,G61,G62)</f>
        <v>3257090</v>
      </c>
    </row>
    <row r="48" spans="1:7" ht="33.75" customHeight="1" x14ac:dyDescent="0.2">
      <c r="A48" s="175">
        <v>755</v>
      </c>
      <c r="B48" s="188">
        <v>75515</v>
      </c>
      <c r="C48" s="188">
        <v>2360</v>
      </c>
      <c r="D48" s="189" t="s">
        <v>25</v>
      </c>
      <c r="E48" s="190"/>
      <c r="F48" s="191"/>
      <c r="G48" s="192">
        <v>192060</v>
      </c>
    </row>
    <row r="49" spans="1:7" ht="20.25" customHeight="1" x14ac:dyDescent="0.2">
      <c r="A49" s="71">
        <v>852</v>
      </c>
      <c r="B49" s="44"/>
      <c r="C49" s="44"/>
      <c r="D49" s="26"/>
      <c r="E49" s="40"/>
      <c r="F49" s="62"/>
      <c r="G49" s="69">
        <f>SUM(G50:G52)</f>
        <v>40000</v>
      </c>
    </row>
    <row r="50" spans="1:7" ht="33.75" customHeight="1" x14ac:dyDescent="0.2">
      <c r="A50" s="22"/>
      <c r="B50" s="204">
        <v>85205</v>
      </c>
      <c r="C50" s="204">
        <v>2360</v>
      </c>
      <c r="D50" s="89" t="s">
        <v>24</v>
      </c>
      <c r="E50" s="20"/>
      <c r="F50" s="20"/>
      <c r="G50" s="93">
        <v>15000</v>
      </c>
    </row>
    <row r="51" spans="1:7" ht="33" customHeight="1" x14ac:dyDescent="0.2">
      <c r="A51" s="19"/>
      <c r="B51" s="205"/>
      <c r="C51" s="205"/>
      <c r="D51" s="89" t="s">
        <v>28</v>
      </c>
      <c r="E51" s="20"/>
      <c r="F51" s="20"/>
      <c r="G51" s="93">
        <v>6000</v>
      </c>
    </row>
    <row r="52" spans="1:7" ht="33.75" customHeight="1" x14ac:dyDescent="0.2">
      <c r="A52" s="19"/>
      <c r="B52" s="95">
        <v>85220</v>
      </c>
      <c r="C52" s="95">
        <v>2360</v>
      </c>
      <c r="D52" s="90" t="s">
        <v>33</v>
      </c>
      <c r="E52" s="95"/>
      <c r="F52" s="95"/>
      <c r="G52" s="96">
        <v>19000</v>
      </c>
    </row>
    <row r="53" spans="1:7" ht="20.25" customHeight="1" x14ac:dyDescent="0.2">
      <c r="A53" s="97">
        <v>853</v>
      </c>
      <c r="B53" s="92"/>
      <c r="C53" s="107"/>
      <c r="D53" s="32"/>
      <c r="E53" s="109">
        <f>SUM(E54:E56)</f>
        <v>295723</v>
      </c>
      <c r="F53" s="63"/>
      <c r="G53" s="50"/>
    </row>
    <row r="54" spans="1:7" ht="46.5" customHeight="1" x14ac:dyDescent="0.2">
      <c r="A54" s="140"/>
      <c r="B54" s="204">
        <v>85311</v>
      </c>
      <c r="C54" s="204">
        <v>2580</v>
      </c>
      <c r="D54" s="105" t="s">
        <v>46</v>
      </c>
      <c r="E54" s="141">
        <v>114707</v>
      </c>
      <c r="F54" s="142"/>
      <c r="G54" s="156"/>
    </row>
    <row r="55" spans="1:7" ht="47.25" customHeight="1" x14ac:dyDescent="0.2">
      <c r="A55" s="108"/>
      <c r="B55" s="208"/>
      <c r="C55" s="208"/>
      <c r="D55" s="105" t="s">
        <v>44</v>
      </c>
      <c r="E55" s="155">
        <v>99082</v>
      </c>
      <c r="F55" s="64"/>
      <c r="G55" s="46"/>
    </row>
    <row r="56" spans="1:7" ht="47.25" customHeight="1" thickBot="1" x14ac:dyDescent="0.25">
      <c r="A56" s="145"/>
      <c r="B56" s="211"/>
      <c r="C56" s="211"/>
      <c r="D56" s="183" t="s">
        <v>45</v>
      </c>
      <c r="E56" s="184">
        <v>81934</v>
      </c>
      <c r="F56" s="185"/>
      <c r="G56" s="186"/>
    </row>
    <row r="57" spans="1:7" ht="24.75" customHeight="1" x14ac:dyDescent="0.2">
      <c r="A57" s="71">
        <v>855</v>
      </c>
      <c r="B57" s="166"/>
      <c r="C57" s="166"/>
      <c r="D57" s="106"/>
      <c r="E57" s="181"/>
      <c r="F57" s="182"/>
      <c r="G57" s="144">
        <f>SUM(G58,G59,G60)</f>
        <v>2824730</v>
      </c>
    </row>
    <row r="58" spans="1:7" ht="28.5" customHeight="1" x14ac:dyDescent="0.2">
      <c r="A58" s="19"/>
      <c r="B58" s="72">
        <v>85504</v>
      </c>
      <c r="C58" s="72">
        <v>2360</v>
      </c>
      <c r="D58" s="85" t="s">
        <v>26</v>
      </c>
      <c r="E58" s="23"/>
      <c r="F58" s="23"/>
      <c r="G58" s="111">
        <v>21000</v>
      </c>
    </row>
    <row r="59" spans="1:7" ht="33" customHeight="1" x14ac:dyDescent="0.2">
      <c r="A59" s="19"/>
      <c r="B59" s="92">
        <v>85510</v>
      </c>
      <c r="C59" s="92">
        <v>2360</v>
      </c>
      <c r="D59" s="89" t="s">
        <v>27</v>
      </c>
      <c r="E59" s="20"/>
      <c r="F59" s="20"/>
      <c r="G59" s="93">
        <v>2781730</v>
      </c>
    </row>
    <row r="60" spans="1:7" ht="36" customHeight="1" x14ac:dyDescent="0.2">
      <c r="A60" s="168"/>
      <c r="B60" s="166">
        <v>85595</v>
      </c>
      <c r="C60" s="166">
        <v>2360</v>
      </c>
      <c r="D60" s="70" t="s">
        <v>30</v>
      </c>
      <c r="E60" s="166"/>
      <c r="F60" s="166"/>
      <c r="G60" s="187">
        <v>22000</v>
      </c>
    </row>
    <row r="61" spans="1:7" ht="33.75" customHeight="1" x14ac:dyDescent="0.2">
      <c r="A61" s="71">
        <v>921</v>
      </c>
      <c r="B61" s="94">
        <v>92105</v>
      </c>
      <c r="C61" s="94">
        <v>2360</v>
      </c>
      <c r="D61" s="106" t="s">
        <v>22</v>
      </c>
      <c r="E61" s="55"/>
      <c r="F61" s="143"/>
      <c r="G61" s="144">
        <v>50300</v>
      </c>
    </row>
    <row r="62" spans="1:7" ht="29.25" customHeight="1" thickBot="1" x14ac:dyDescent="0.25">
      <c r="A62" s="123">
        <v>926</v>
      </c>
      <c r="B62" s="124">
        <v>92605</v>
      </c>
      <c r="C62" s="127">
        <v>2360</v>
      </c>
      <c r="D62" s="128" t="s">
        <v>23</v>
      </c>
      <c r="E62" s="79"/>
      <c r="F62" s="80"/>
      <c r="G62" s="81">
        <v>150000</v>
      </c>
    </row>
    <row r="63" spans="1:7" ht="29.25" customHeight="1" thickBot="1" x14ac:dyDescent="0.25">
      <c r="A63" s="29"/>
      <c r="B63" s="28"/>
      <c r="C63" s="33"/>
      <c r="D63" s="82" t="s">
        <v>21</v>
      </c>
      <c r="E63" s="59"/>
      <c r="F63" s="65"/>
      <c r="G63" s="83">
        <f>G64</f>
        <v>160000</v>
      </c>
    </row>
    <row r="64" spans="1:7" ht="29.25" customHeight="1" thickBot="1" x14ac:dyDescent="0.25">
      <c r="A64" s="75">
        <v>851</v>
      </c>
      <c r="B64" s="76">
        <v>85195</v>
      </c>
      <c r="C64" s="77">
        <v>6230</v>
      </c>
      <c r="D64" s="78" t="s">
        <v>36</v>
      </c>
      <c r="E64" s="79"/>
      <c r="F64" s="80"/>
      <c r="G64" s="81">
        <v>160000</v>
      </c>
    </row>
    <row r="65" spans="1:7" ht="21" customHeight="1" thickBot="1" x14ac:dyDescent="0.25">
      <c r="A65" s="201" t="s">
        <v>3</v>
      </c>
      <c r="B65" s="202"/>
      <c r="C65" s="202"/>
      <c r="D65" s="203"/>
      <c r="E65" s="165">
        <f>SUM(E6,E45)</f>
        <v>2139723</v>
      </c>
      <c r="F65" s="66"/>
      <c r="G65" s="135">
        <f>SUM(G6,G45)</f>
        <v>18769046.07</v>
      </c>
    </row>
    <row r="66" spans="1:7" ht="29.25" customHeight="1" x14ac:dyDescent="0.2"/>
    <row r="68" spans="1:7" x14ac:dyDescent="0.2">
      <c r="E68" s="18"/>
    </row>
    <row r="70" spans="1:7" x14ac:dyDescent="0.2">
      <c r="F70" s="18"/>
    </row>
    <row r="73" spans="1:7" x14ac:dyDescent="0.2">
      <c r="E73" s="18"/>
      <c r="F73" s="18"/>
    </row>
  </sheetData>
  <mergeCells count="19">
    <mergeCell ref="A65:D65"/>
    <mergeCell ref="B50:B51"/>
    <mergeCell ref="C50:C51"/>
    <mergeCell ref="A6:D6"/>
    <mergeCell ref="A45:D45"/>
    <mergeCell ref="C42:C43"/>
    <mergeCell ref="C19:C21"/>
    <mergeCell ref="C30:C31"/>
    <mergeCell ref="C10:C11"/>
    <mergeCell ref="C54:C56"/>
    <mergeCell ref="B54:B56"/>
    <mergeCell ref="C25:C27"/>
    <mergeCell ref="C28:C29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5635416666666666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
RADY POWIATU w RADOMIU
z dnia
Zmiany do Załącznika Nr 1 do UCHWAŁY BUDŻETOWEJ Nr 518/L/2022 z dnia 28 grudnia 2022 r.
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2023-10-12T10:22:22Z</cp:lastPrinted>
  <dcterms:created xsi:type="dcterms:W3CDTF">1998-12-09T13:02:10Z</dcterms:created>
  <dcterms:modified xsi:type="dcterms:W3CDTF">2023-12-15T12:00:37Z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