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52511"/>
</workbook>
</file>

<file path=xl/calcChain.xml><?xml version="1.0" encoding="utf-8"?>
<calcChain xmlns="http://schemas.openxmlformats.org/spreadsheetml/2006/main">
  <c r="G39" i="24" l="1"/>
  <c r="G56" i="24"/>
  <c r="G58" i="24"/>
  <c r="G51" i="24" l="1"/>
  <c r="G29" i="24" l="1"/>
  <c r="E29" i="24"/>
  <c r="E20" i="24" s="1"/>
  <c r="G9" i="24" l="1"/>
  <c r="E47" i="24" l="1"/>
  <c r="G21" i="24" l="1"/>
  <c r="G20" i="24" s="1"/>
  <c r="G15" i="24" l="1"/>
  <c r="G8" i="24" s="1"/>
  <c r="G43" i="24"/>
  <c r="E8" i="24"/>
  <c r="E6" i="24" s="1"/>
  <c r="G34" i="24"/>
  <c r="G33" i="24" s="1"/>
  <c r="E39" i="24"/>
  <c r="E37" i="24" s="1"/>
  <c r="G37" i="24" l="1"/>
  <c r="E61" i="24"/>
  <c r="G6" i="24" l="1"/>
  <c r="G61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<sst xmlns="http://schemas.openxmlformats.org/spreadsheetml/2006/main" count="54" uniqueCount="47">
  <si>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</si>
  <si>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</si>
  <si>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</si>
  <si>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</si>
  <si>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</si>
  <si>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</si>
  <si>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</si>
  <si>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</si>
  <si>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</si>
  <si>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</si>
  <si>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</si>
  <si>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</si>
  <si>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</si>
  <si>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</si>
  <si>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</si>
  <si>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</si>
  <si>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</si>
  <si>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</si>
  <si>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</si>
  <si>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</si>
  <si>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</si>
  <si>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</si>
  <si>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</si>
  <si>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</si>
  <si>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</si>
  <si>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</si>
  <si>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Powiat Przysuski</t>
  </si>
  <si>
    <t>Gmina Miasta Pionki</t>
  </si>
  <si>
    <t>Powiatowy Instytut Kultury</t>
  </si>
  <si>
    <t>zapewnienie pomocy matkom z małoletnimi dziećmi i kobietom w ciąży będącym w sytuacji kryzysowej</t>
  </si>
  <si>
    <t>Gmina Wierzbica</t>
  </si>
  <si>
    <t>Gmina Jedlińsk</t>
  </si>
  <si>
    <t>Miasto i Gmina Skaryszew</t>
  </si>
  <si>
    <t>Budowa Hospicjum stacjonarnego - GOŚCINIEC KRÓLOWEJ APOSTOŁÓW</t>
  </si>
  <si>
    <t>Powiat Grójecki</t>
  </si>
  <si>
    <t>Dotacje udzielane w 2024 roku z budżetu podmiotom należącym i nienależącym do sektora finansów publicznych</t>
  </si>
  <si>
    <t>Miasto Pionki</t>
  </si>
  <si>
    <t>przeciwdziałanie przemocy domowej poprzez promowanie zdrowego stylu życia wolnego od alkoholu i narkomanii</t>
  </si>
  <si>
    <t>przeciwdziałanie przemocy domowej poprzez realizację programu służącego działaniom profilaktycznym</t>
  </si>
  <si>
    <t>dofinansowanie działalności Warsztatu Terapii Zajęciowej w Dąbrówce Nagórnej - Gmina Zakrzew (z powiatu radomskiego - 18.975 złotych, Gminy Zakrzew - 52.161 złotych, Gminy Miasta Radom - 41.184 złotych)</t>
  </si>
  <si>
    <t xml:space="preserve">dofinansowanie działalności Warsztatu Terapii Zajęciowej w Młodocinie Większym - Gmina Wolanów (z powiatu radomskiego - 46.389 złotych, Gminy Wolanów - 43.467 złotych, powiatu szydłowieckiego - 3.744 złotych)                 </t>
  </si>
  <si>
    <t>dofinansowanie działalności Warsztatu Terapii Zajęciowej w Jedlance Starej - Gmina        Iłża (z powiatu radomskiego - 78.040 złotych, Gminy Skaryszew 20.000 złotych, Gminy Miasta Iłża 33.000 złotych)</t>
  </si>
  <si>
    <t>Konserwacja polichromii w prezbiterium kościoła pw. Wniebowzięcia NMP w Iłży</t>
  </si>
  <si>
    <t>Certyfikacja SIMP jako instytucji certyfikującej w ramach Zintegrowanego Systemu Kwalifikacji dla potrzeb BCU</t>
  </si>
  <si>
    <t>Gmina Kowala</t>
  </si>
  <si>
    <t>zapewnienie osobom z zaburzeniami psychicznymi, w tym osobom uzależnionym oraz doświadczajacym kryzysu psychicznego, wszechstronnej i kompleksowej opieki oraz wsparcia adekwatnego do ich potrzeb</t>
  </si>
  <si>
    <t>Remont konserwatorki budynku kościoła pw. św. Barbary w Pionkach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</si>
</sst>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3" fontId="0" fillId="0" borderId="0" xfId="0" applyNumberFormat="1"/>
    <xf numFmtId="0" fontId="10" fillId="0" borderId="8" xfId="0" applyFont="1" applyBorder="1" applyAlignment="1">
      <alignment horizontal="center" vertical="center"/>
    </xf>
    <xf numFmtId="43" fontId="9" fillId="0" borderId="12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3" fillId="0" borderId="2" xfId="1" applyFont="1" applyBorder="1" applyAlignment="1">
      <alignment vertical="center"/>
    </xf>
    <xf numFmtId="43" fontId="14" fillId="0" borderId="18" xfId="1" applyFont="1" applyBorder="1" applyAlignment="1">
      <alignment horizontal="center" vertical="center"/>
    </xf>
    <xf numFmtId="43" fontId="13" fillId="0" borderId="18" xfId="1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3" fontId="13" fillId="0" borderId="20" xfId="1" applyFont="1" applyBorder="1" applyAlignment="1">
      <alignment horizontal="center" vertical="center"/>
    </xf>
    <xf numFmtId="43" fontId="13" fillId="0" borderId="20" xfId="1" applyFont="1" applyBorder="1" applyAlignment="1">
      <alignment vertical="center"/>
    </xf>
    <xf numFmtId="43" fontId="13" fillId="0" borderId="26" xfId="1" applyFont="1" applyBorder="1" applyAlignment="1">
      <alignment vertical="center"/>
    </xf>
    <xf numFmtId="43" fontId="13" fillId="0" borderId="7" xfId="1" applyFont="1" applyBorder="1" applyAlignment="1">
      <alignment horizontal="center" vertical="center"/>
    </xf>
    <xf numFmtId="43" fontId="13" fillId="0" borderId="7" xfId="1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8" xfId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43" fontId="15" fillId="0" borderId="22" xfId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8" xfId="1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43" fontId="16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3" fontId="14" fillId="0" borderId="8" xfId="0" applyNumberFormat="1" applyFont="1" applyBorder="1" applyAlignment="1">
      <alignment horizontal="center" vertical="center"/>
    </xf>
    <xf numFmtId="43" fontId="14" fillId="0" borderId="12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/>
    <xf numFmtId="43" fontId="13" fillId="0" borderId="17" xfId="0" applyNumberFormat="1" applyFont="1" applyBorder="1" applyAlignment="1">
      <alignment vertical="center"/>
    </xf>
    <xf numFmtId="0" fontId="13" fillId="0" borderId="18" xfId="0" applyFont="1" applyBorder="1"/>
    <xf numFmtId="0" fontId="13" fillId="0" borderId="22" xfId="0" applyFont="1" applyBorder="1" applyAlignment="1">
      <alignment vertical="center"/>
    </xf>
    <xf numFmtId="0" fontId="13" fillId="0" borderId="20" xfId="0" applyFont="1" applyBorder="1"/>
    <xf numFmtId="0" fontId="13" fillId="0" borderId="8" xfId="0" applyFont="1" applyBorder="1" applyAlignment="1">
      <alignment vertical="center"/>
    </xf>
    <xf numFmtId="0" fontId="17" fillId="0" borderId="8" xfId="0" applyFont="1" applyBorder="1"/>
    <xf numFmtId="0" fontId="13" fillId="0" borderId="0" xfId="0" applyFont="1"/>
    <xf numFmtId="43" fontId="13" fillId="0" borderId="0" xfId="0" applyNumberFormat="1" applyFont="1"/>
    <xf numFmtId="0" fontId="3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4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" fillId="0" borderId="18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43" fontId="5" fillId="0" borderId="26" xfId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3" fontId="3" fillId="0" borderId="7" xfId="0" applyNumberFormat="1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43" fontId="3" fillId="0" borderId="18" xfId="1" applyFont="1" applyBorder="1" applyAlignment="1">
      <alignment horizontal="center" vertical="center"/>
    </xf>
    <xf numFmtId="43" fontId="5" fillId="0" borderId="18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2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43" fontId="5" fillId="0" borderId="19" xfId="1" applyFont="1" applyBorder="1" applyAlignment="1">
      <alignment vertical="center"/>
    </xf>
    <xf numFmtId="0" fontId="5" fillId="0" borderId="43" xfId="0" applyFont="1" applyBorder="1" applyAlignment="1">
      <alignment horizontal="left" vertical="center" wrapText="1"/>
    </xf>
    <xf numFmtId="43" fontId="5" fillId="0" borderId="45" xfId="1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43" fontId="18" fillId="0" borderId="17" xfId="1" applyFont="1" applyBorder="1" applyAlignment="1">
      <alignment vertical="center"/>
    </xf>
    <xf numFmtId="43" fontId="18" fillId="0" borderId="7" xfId="1" applyFont="1" applyBorder="1" applyAlignment="1">
      <alignment horizontal="center" vertical="center"/>
    </xf>
    <xf numFmtId="43" fontId="18" fillId="0" borderId="19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3" fontId="3" fillId="0" borderId="2" xfId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43" fontId="5" fillId="0" borderId="8" xfId="1" applyFont="1" applyBorder="1" applyAlignment="1">
      <alignment vertical="center"/>
    </xf>
    <xf numFmtId="0" fontId="5" fillId="0" borderId="8" xfId="0" applyFont="1" applyBorder="1"/>
    <xf numFmtId="43" fontId="3" fillId="0" borderId="12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19" fillId="0" borderId="12" xfId="0" applyNumberFormat="1" applyFont="1" applyBorder="1" applyAlignment="1">
      <alignment vertical="center"/>
    </xf>
    <xf numFmtId="43" fontId="19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43" fontId="16" fillId="0" borderId="18" xfId="0" applyNumberFormat="1" applyFont="1" applyBorder="1" applyAlignment="1">
      <alignment horizontal="center" vertical="center"/>
    </xf>
    <xf numFmtId="43" fontId="16" fillId="0" borderId="43" xfId="0" applyNumberFormat="1" applyFont="1" applyBorder="1" applyAlignment="1">
      <alignment horizontal="center" vertical="center"/>
    </xf>
    <xf numFmtId="43" fontId="5" fillId="0" borderId="4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3" fontId="0" fillId="0" borderId="2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3" fillId="0" borderId="43" xfId="1" applyFont="1" applyBorder="1" applyAlignment="1">
      <alignment horizontal="center" vertical="center"/>
    </xf>
    <xf numFmtId="43" fontId="13" fillId="0" borderId="43" xfId="1" applyFont="1" applyBorder="1" applyAlignment="1">
      <alignment vertical="center"/>
    </xf>
    <xf numFmtId="0" fontId="5" fillId="0" borderId="35" xfId="0" applyFont="1" applyBorder="1" applyAlignment="1">
      <alignment horizontal="left" vertical="center" wrapText="1"/>
    </xf>
    <xf numFmtId="43" fontId="13" fillId="0" borderId="35" xfId="1" applyFont="1" applyBorder="1" applyAlignment="1">
      <alignment horizontal="center" vertical="center"/>
    </xf>
    <xf numFmtId="43" fontId="13" fillId="0" borderId="35" xfId="1" applyFont="1" applyBorder="1" applyAlignment="1">
      <alignment vertical="center"/>
    </xf>
    <xf numFmtId="43" fontId="5" fillId="0" borderId="40" xfId="1" applyFont="1" applyBorder="1" applyAlignment="1">
      <alignment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43" fontId="5" fillId="0" borderId="7" xfId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43" fontId="5" fillId="0" borderId="28" xfId="1" applyFont="1" applyBorder="1" applyAlignment="1">
      <alignment vertical="center"/>
    </xf>
    <xf numFmtId="0" fontId="5" fillId="0" borderId="28" xfId="0" applyFont="1" applyBorder="1"/>
    <xf numFmtId="43" fontId="3" fillId="0" borderId="49" xfId="1" applyFont="1" applyBorder="1" applyAlignment="1">
      <alignment vertical="center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46" xfId="0" applyFont="1" applyBorder="1" applyAlignment="1">
      <alignment vertical="center" wrapText="1"/>
    </xf>
    <xf numFmtId="43" fontId="5" fillId="0" borderId="46" xfId="1" applyFont="1" applyBorder="1" applyAlignment="1">
      <alignment vertical="center"/>
    </xf>
    <xf numFmtId="0" fontId="5" fillId="0" borderId="46" xfId="0" applyFont="1" applyBorder="1"/>
    <xf numFmtId="43" fontId="3" fillId="0" borderId="48" xfId="1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3" fontId="3" fillId="0" borderId="8" xfId="0" applyNumberFormat="1" applyFont="1" applyBorder="1" applyAlignment="1">
      <alignment horizontal="center" vertical="center"/>
    </xf>
    <xf numFmtId="43" fontId="3" fillId="0" borderId="12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43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3" fontId="3" fillId="0" borderId="48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43" fontId="5" fillId="0" borderId="49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/>
    <xf numFmtId="43" fontId="3" fillId="0" borderId="26" xfId="1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18" xfId="0" applyFont="1" applyBorder="1"/>
    <xf numFmtId="0" fontId="5" fillId="0" borderId="50" xfId="0" applyFont="1" applyBorder="1" applyAlignment="1">
      <alignment vertical="center" wrapText="1"/>
    </xf>
    <xf numFmtId="43" fontId="1" fillId="0" borderId="22" xfId="1" applyFont="1" applyBorder="1" applyAlignment="1">
      <alignment vertical="center"/>
    </xf>
    <xf numFmtId="43" fontId="1" fillId="0" borderId="49" xfId="1" applyFont="1" applyBorder="1" applyAlignment="1">
      <alignment vertical="center"/>
    </xf>
    <xf numFmtId="0" fontId="5" fillId="0" borderId="5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9"/>
  <sheetViews>
    <sheetView tabSelected="1" topLeftCell="A46" workbookViewId="0">
      <selection activeCell="A61" sqref="A61:D61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x14ac:dyDescent="0.2">
      <c r="A1" s="201" t="s">
        <v>35</v>
      </c>
      <c r="B1" s="201"/>
      <c r="C1" s="201"/>
      <c r="D1" s="201"/>
      <c r="E1" s="201"/>
      <c r="F1" s="201"/>
      <c r="G1" s="201"/>
    </row>
    <row r="2" spans="1:7" ht="4.5" customHeight="1" thickBot="1" x14ac:dyDescent="0.25">
      <c r="D2" s="1"/>
      <c r="E2" s="2"/>
    </row>
    <row r="3" spans="1:7" ht="15" customHeight="1" x14ac:dyDescent="0.2">
      <c r="A3" s="202" t="s">
        <v>0</v>
      </c>
      <c r="B3" s="204" t="s">
        <v>1</v>
      </c>
      <c r="C3" s="204" t="s">
        <v>5</v>
      </c>
      <c r="D3" s="204" t="s">
        <v>4</v>
      </c>
      <c r="E3" s="206" t="s">
        <v>6</v>
      </c>
      <c r="F3" s="207"/>
      <c r="G3" s="208"/>
    </row>
    <row r="4" spans="1:7" ht="17.25" customHeight="1" x14ac:dyDescent="0.2">
      <c r="A4" s="203"/>
      <c r="B4" s="205"/>
      <c r="C4" s="205"/>
      <c r="D4" s="205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3.1" customHeight="1" thickBot="1" x14ac:dyDescent="0.2">
      <c r="A6" s="213" t="s">
        <v>10</v>
      </c>
      <c r="B6" s="214"/>
      <c r="C6" s="214"/>
      <c r="D6" s="214"/>
      <c r="E6" s="18">
        <f>SUM(E8)</f>
        <v>2065500</v>
      </c>
      <c r="F6" s="7"/>
      <c r="G6" s="19">
        <f>SUM(G8,G33)</f>
        <v>10437557</v>
      </c>
    </row>
    <row r="7" spans="1:7" s="4" customFormat="1" ht="23.1" customHeight="1" thickBot="1" x14ac:dyDescent="0.2">
      <c r="A7" s="11"/>
      <c r="B7" s="12"/>
      <c r="C7" s="12"/>
      <c r="D7" s="8" t="s">
        <v>11</v>
      </c>
      <c r="E7" s="16"/>
      <c r="F7" s="12"/>
      <c r="G7" s="17"/>
    </row>
    <row r="8" spans="1:7" s="4" customFormat="1" ht="23.1" customHeight="1" x14ac:dyDescent="0.15">
      <c r="A8" s="20"/>
      <c r="B8" s="21"/>
      <c r="C8" s="21"/>
      <c r="D8" s="125" t="s">
        <v>13</v>
      </c>
      <c r="E8" s="124">
        <f>SUM(E20)</f>
        <v>2065500</v>
      </c>
      <c r="F8" s="21"/>
      <c r="G8" s="131">
        <f>SUM(G9,G11,G14,G15,G20)</f>
        <v>934787</v>
      </c>
    </row>
    <row r="9" spans="1:7" s="4" customFormat="1" ht="21.95" customHeight="1" x14ac:dyDescent="0.15">
      <c r="A9" s="67">
        <v>600</v>
      </c>
      <c r="B9" s="68">
        <v>60004</v>
      </c>
      <c r="C9" s="68"/>
      <c r="D9" s="69"/>
      <c r="E9" s="70"/>
      <c r="F9" s="68"/>
      <c r="G9" s="71">
        <f>SUM(G10:G10)</f>
        <v>25000</v>
      </c>
    </row>
    <row r="10" spans="1:7" s="4" customFormat="1" ht="21.95" customHeight="1" x14ac:dyDescent="0.15">
      <c r="A10" s="72"/>
      <c r="B10" s="73"/>
      <c r="C10" s="73">
        <v>2320</v>
      </c>
      <c r="D10" s="74" t="s">
        <v>34</v>
      </c>
      <c r="E10" s="75"/>
      <c r="F10" s="73"/>
      <c r="G10" s="76">
        <v>25000</v>
      </c>
    </row>
    <row r="11" spans="1:7" s="4" customFormat="1" ht="21.95" customHeight="1" x14ac:dyDescent="0.15">
      <c r="A11" s="100">
        <v>851</v>
      </c>
      <c r="B11" s="91">
        <v>85111</v>
      </c>
      <c r="C11" s="91"/>
      <c r="D11" s="90"/>
      <c r="E11" s="138"/>
      <c r="F11" s="91"/>
      <c r="G11" s="139">
        <v>314950</v>
      </c>
    </row>
    <row r="12" spans="1:7" s="4" customFormat="1" ht="21.95" customHeight="1" x14ac:dyDescent="0.15">
      <c r="A12" s="72"/>
      <c r="B12" s="136"/>
      <c r="C12" s="217">
        <v>2560</v>
      </c>
      <c r="D12" s="85" t="s">
        <v>15</v>
      </c>
      <c r="E12" s="75"/>
      <c r="F12" s="136"/>
      <c r="G12" s="145">
        <v>169150</v>
      </c>
    </row>
    <row r="13" spans="1:7" s="4" customFormat="1" ht="21.95" customHeight="1" x14ac:dyDescent="0.15">
      <c r="A13" s="83"/>
      <c r="B13" s="137"/>
      <c r="C13" s="219"/>
      <c r="D13" s="92" t="s">
        <v>14</v>
      </c>
      <c r="E13" s="93"/>
      <c r="F13" s="137"/>
      <c r="G13" s="146">
        <v>145800</v>
      </c>
    </row>
    <row r="14" spans="1:7" s="4" customFormat="1" ht="21.95" customHeight="1" x14ac:dyDescent="0.15">
      <c r="A14" s="83">
        <v>852</v>
      </c>
      <c r="B14" s="182">
        <v>85220</v>
      </c>
      <c r="C14" s="182">
        <v>2320</v>
      </c>
      <c r="D14" s="92" t="s">
        <v>16</v>
      </c>
      <c r="E14" s="93"/>
      <c r="F14" s="182"/>
      <c r="G14" s="186">
        <v>20000</v>
      </c>
    </row>
    <row r="15" spans="1:7" s="4" customFormat="1" ht="21.95" customHeight="1" x14ac:dyDescent="0.15">
      <c r="A15" s="100">
        <v>853</v>
      </c>
      <c r="B15" s="91">
        <v>85311</v>
      </c>
      <c r="C15" s="26"/>
      <c r="D15" s="26"/>
      <c r="E15" s="27"/>
      <c r="F15" s="28"/>
      <c r="G15" s="102">
        <f>SUM(G16:G19)</f>
        <v>269337</v>
      </c>
    </row>
    <row r="16" spans="1:7" s="4" customFormat="1" ht="18.75" customHeight="1" x14ac:dyDescent="0.15">
      <c r="A16" s="22"/>
      <c r="B16" s="23"/>
      <c r="C16" s="73">
        <v>2310</v>
      </c>
      <c r="D16" s="95" t="s">
        <v>27</v>
      </c>
      <c r="E16" s="96"/>
      <c r="F16" s="97"/>
      <c r="G16" s="98">
        <v>131040</v>
      </c>
    </row>
    <row r="17" spans="1:7" s="4" customFormat="1" ht="18.75" customHeight="1" x14ac:dyDescent="0.15">
      <c r="A17" s="31"/>
      <c r="B17" s="32"/>
      <c r="C17" s="217">
        <v>2320</v>
      </c>
      <c r="D17" s="95" t="s">
        <v>16</v>
      </c>
      <c r="E17" s="29"/>
      <c r="F17" s="30"/>
      <c r="G17" s="98">
        <v>67161</v>
      </c>
    </row>
    <row r="18" spans="1:7" s="4" customFormat="1" ht="18.75" customHeight="1" x14ac:dyDescent="0.15">
      <c r="A18" s="33"/>
      <c r="B18" s="34"/>
      <c r="C18" s="218"/>
      <c r="D18" s="87" t="s">
        <v>17</v>
      </c>
      <c r="E18" s="35"/>
      <c r="F18" s="36"/>
      <c r="G18" s="99">
        <v>67392</v>
      </c>
    </row>
    <row r="19" spans="1:7" s="4" customFormat="1" ht="21.95" customHeight="1" x14ac:dyDescent="0.15">
      <c r="A19" s="33"/>
      <c r="B19" s="34"/>
      <c r="C19" s="218"/>
      <c r="D19" s="87" t="s">
        <v>26</v>
      </c>
      <c r="E19" s="35"/>
      <c r="F19" s="36"/>
      <c r="G19" s="99">
        <v>3744</v>
      </c>
    </row>
    <row r="20" spans="1:7" s="4" customFormat="1" ht="21.95" customHeight="1" x14ac:dyDescent="0.15">
      <c r="A20" s="100">
        <v>921</v>
      </c>
      <c r="B20" s="114"/>
      <c r="C20" s="114"/>
      <c r="D20" s="115"/>
      <c r="E20" s="116">
        <f>SUM(E29,E32)</f>
        <v>2065500</v>
      </c>
      <c r="F20" s="101"/>
      <c r="G20" s="102">
        <f>SUM(G21,G29)</f>
        <v>305500</v>
      </c>
    </row>
    <row r="21" spans="1:7" s="4" customFormat="1" ht="21.95" customHeight="1" x14ac:dyDescent="0.15">
      <c r="A21" s="40"/>
      <c r="B21" s="91">
        <v>92105</v>
      </c>
      <c r="C21" s="91"/>
      <c r="D21" s="90"/>
      <c r="E21" s="107"/>
      <c r="F21" s="108"/>
      <c r="G21" s="109">
        <f>SUM(G22:G28)</f>
        <v>282000</v>
      </c>
    </row>
    <row r="22" spans="1:7" s="4" customFormat="1" ht="21.95" customHeight="1" thickBot="1" x14ac:dyDescent="0.2">
      <c r="A22" s="33"/>
      <c r="B22" s="79"/>
      <c r="C22" s="220">
        <v>2310</v>
      </c>
      <c r="D22" s="85" t="s">
        <v>18</v>
      </c>
      <c r="E22" s="41"/>
      <c r="F22" s="30"/>
      <c r="G22" s="98">
        <v>19000</v>
      </c>
    </row>
    <row r="23" spans="1:7" s="4" customFormat="1" ht="21.95" customHeight="1" thickBot="1" x14ac:dyDescent="0.2">
      <c r="A23" s="42"/>
      <c r="B23" s="81"/>
      <c r="C23" s="221"/>
      <c r="D23" s="105" t="s">
        <v>36</v>
      </c>
      <c r="E23" s="147"/>
      <c r="F23" s="148"/>
      <c r="G23" s="106">
        <v>11000</v>
      </c>
    </row>
    <row r="24" spans="1:7" s="4" customFormat="1" ht="23.1" customHeight="1" thickBot="1" x14ac:dyDescent="0.2">
      <c r="A24" s="153"/>
      <c r="B24" s="154"/>
      <c r="C24" s="221">
        <v>2310</v>
      </c>
      <c r="D24" s="149" t="s">
        <v>44</v>
      </c>
      <c r="E24" s="150"/>
      <c r="F24" s="151"/>
      <c r="G24" s="152">
        <v>135000</v>
      </c>
    </row>
    <row r="25" spans="1:7" s="4" customFormat="1" ht="23.1" customHeight="1" thickBot="1" x14ac:dyDescent="0.2">
      <c r="A25" s="33"/>
      <c r="B25" s="80"/>
      <c r="C25" s="221"/>
      <c r="D25" s="87" t="s">
        <v>19</v>
      </c>
      <c r="E25" s="35"/>
      <c r="F25" s="36"/>
      <c r="G25" s="99">
        <v>50000</v>
      </c>
    </row>
    <row r="26" spans="1:7" s="4" customFormat="1" ht="23.1" customHeight="1" x14ac:dyDescent="0.15">
      <c r="A26" s="33"/>
      <c r="B26" s="80"/>
      <c r="C26" s="222"/>
      <c r="D26" s="92" t="s">
        <v>30</v>
      </c>
      <c r="E26" s="155"/>
      <c r="F26" s="103"/>
      <c r="G26" s="104">
        <v>50000</v>
      </c>
    </row>
    <row r="27" spans="1:7" s="4" customFormat="1" ht="23.1" customHeight="1" x14ac:dyDescent="0.15">
      <c r="A27" s="33"/>
      <c r="B27" s="80"/>
      <c r="C27" s="212">
        <v>2710</v>
      </c>
      <c r="D27" s="85" t="s">
        <v>31</v>
      </c>
      <c r="E27" s="41"/>
      <c r="F27" s="30"/>
      <c r="G27" s="98">
        <v>5000</v>
      </c>
    </row>
    <row r="28" spans="1:7" s="4" customFormat="1" ht="23.1" customHeight="1" x14ac:dyDescent="0.15">
      <c r="A28" s="33"/>
      <c r="B28" s="24"/>
      <c r="C28" s="212"/>
      <c r="D28" s="92" t="s">
        <v>32</v>
      </c>
      <c r="E28" s="38"/>
      <c r="F28" s="39"/>
      <c r="G28" s="104">
        <v>12000</v>
      </c>
    </row>
    <row r="29" spans="1:7" s="4" customFormat="1" ht="23.1" customHeight="1" x14ac:dyDescent="0.15">
      <c r="A29" s="33"/>
      <c r="B29" s="88">
        <v>92113</v>
      </c>
      <c r="C29" s="84"/>
      <c r="D29" s="92"/>
      <c r="E29" s="110">
        <f>SUM(E30)</f>
        <v>1953000</v>
      </c>
      <c r="F29" s="103"/>
      <c r="G29" s="111">
        <f>SUM(G31)</f>
        <v>23500</v>
      </c>
    </row>
    <row r="30" spans="1:7" s="4" customFormat="1" ht="23.1" customHeight="1" x14ac:dyDescent="0.15">
      <c r="A30" s="33"/>
      <c r="B30" s="134"/>
      <c r="C30" s="91">
        <v>2480</v>
      </c>
      <c r="D30" s="90" t="s">
        <v>28</v>
      </c>
      <c r="E30" s="107">
        <v>1953000</v>
      </c>
      <c r="F30" s="108"/>
      <c r="G30" s="112"/>
    </row>
    <row r="31" spans="1:7" s="4" customFormat="1" ht="23.1" customHeight="1" x14ac:dyDescent="0.15">
      <c r="A31" s="33"/>
      <c r="B31" s="135"/>
      <c r="C31" s="73">
        <v>2800</v>
      </c>
      <c r="D31" s="85" t="s">
        <v>28</v>
      </c>
      <c r="E31" s="113"/>
      <c r="F31" s="97"/>
      <c r="G31" s="98">
        <v>23500</v>
      </c>
    </row>
    <row r="32" spans="1:7" s="4" customFormat="1" ht="23.1" customHeight="1" thickBot="1" x14ac:dyDescent="0.2">
      <c r="A32" s="33"/>
      <c r="B32" s="73">
        <v>92116</v>
      </c>
      <c r="C32" s="73">
        <v>2480</v>
      </c>
      <c r="D32" s="85" t="s">
        <v>28</v>
      </c>
      <c r="E32" s="113">
        <v>112500</v>
      </c>
      <c r="F32" s="30"/>
      <c r="G32" s="43"/>
    </row>
    <row r="33" spans="1:7" s="4" customFormat="1" ht="24.6" customHeight="1" thickBot="1" x14ac:dyDescent="0.2">
      <c r="A33" s="44"/>
      <c r="B33" s="45"/>
      <c r="C33" s="45"/>
      <c r="D33" s="123" t="s">
        <v>20</v>
      </c>
      <c r="E33" s="46"/>
      <c r="F33" s="47"/>
      <c r="G33" s="122">
        <f>SUM(G34)</f>
        <v>9502770</v>
      </c>
    </row>
    <row r="34" spans="1:7" s="4" customFormat="1" ht="22.5" customHeight="1" x14ac:dyDescent="0.15">
      <c r="A34" s="83">
        <v>851</v>
      </c>
      <c r="B34" s="84">
        <v>85111</v>
      </c>
      <c r="C34" s="24"/>
      <c r="D34" s="24"/>
      <c r="E34" s="48"/>
      <c r="F34" s="24"/>
      <c r="G34" s="94">
        <f>SUM(G35:G36)</f>
        <v>9502770</v>
      </c>
    </row>
    <row r="35" spans="1:7" s="4" customFormat="1" ht="22.5" customHeight="1" x14ac:dyDescent="0.15">
      <c r="A35" s="31"/>
      <c r="B35" s="34"/>
      <c r="C35" s="217">
        <v>6220</v>
      </c>
      <c r="D35" s="85" t="s">
        <v>14</v>
      </c>
      <c r="E35" s="140"/>
      <c r="F35" s="79"/>
      <c r="G35" s="76">
        <v>6656428</v>
      </c>
    </row>
    <row r="36" spans="1:7" s="4" customFormat="1" ht="22.5" customHeight="1" thickBot="1" x14ac:dyDescent="0.2">
      <c r="A36" s="31"/>
      <c r="B36" s="34"/>
      <c r="C36" s="218"/>
      <c r="D36" s="105" t="s">
        <v>15</v>
      </c>
      <c r="E36" s="141"/>
      <c r="F36" s="81"/>
      <c r="G36" s="142">
        <v>2846342</v>
      </c>
    </row>
    <row r="37" spans="1:7" ht="24.6" customHeight="1" thickBot="1" x14ac:dyDescent="0.25">
      <c r="A37" s="215" t="s">
        <v>12</v>
      </c>
      <c r="B37" s="216"/>
      <c r="C37" s="216"/>
      <c r="D37" s="216"/>
      <c r="E37" s="126">
        <f>SUM(E39)</f>
        <v>336960</v>
      </c>
      <c r="F37" s="49"/>
      <c r="G37" s="127">
        <f>SUM(G39,G56)</f>
        <v>4442737</v>
      </c>
    </row>
    <row r="38" spans="1:7" ht="24.6" customHeight="1" thickBot="1" x14ac:dyDescent="0.25">
      <c r="A38" s="50"/>
      <c r="B38" s="51"/>
      <c r="C38" s="51"/>
      <c r="D38" s="82" t="s">
        <v>2</v>
      </c>
      <c r="E38" s="52"/>
      <c r="F38" s="51"/>
      <c r="G38" s="53"/>
    </row>
    <row r="39" spans="1:7" ht="24.6" customHeight="1" thickBot="1" x14ac:dyDescent="0.25">
      <c r="A39" s="54"/>
      <c r="B39" s="55"/>
      <c r="C39" s="55"/>
      <c r="D39" s="128" t="s">
        <v>13</v>
      </c>
      <c r="E39" s="129">
        <f>SUM(E47)</f>
        <v>336960</v>
      </c>
      <c r="F39" s="55"/>
      <c r="G39" s="130">
        <f>SUM(G40,G41,G42,G43,G47,G51,G54,G55)</f>
        <v>4212737</v>
      </c>
    </row>
    <row r="40" spans="1:7" ht="35.1" customHeight="1" thickBot="1" x14ac:dyDescent="0.25">
      <c r="A40" s="77">
        <v>755</v>
      </c>
      <c r="B40" s="184">
        <v>75515</v>
      </c>
      <c r="C40" s="184">
        <v>2360</v>
      </c>
      <c r="D40" s="172" t="s">
        <v>23</v>
      </c>
      <c r="E40" s="173"/>
      <c r="F40" s="82"/>
      <c r="G40" s="174">
        <v>204737</v>
      </c>
    </row>
    <row r="41" spans="1:7" ht="35.1" customHeight="1" x14ac:dyDescent="0.2">
      <c r="A41" s="156">
        <v>801</v>
      </c>
      <c r="B41" s="185">
        <v>80195</v>
      </c>
      <c r="C41" s="185">
        <v>2820</v>
      </c>
      <c r="D41" s="175" t="s">
        <v>43</v>
      </c>
      <c r="E41" s="176"/>
      <c r="F41" s="177"/>
      <c r="G41" s="178">
        <v>30000</v>
      </c>
    </row>
    <row r="42" spans="1:7" ht="42" customHeight="1" x14ac:dyDescent="0.2">
      <c r="A42" s="83">
        <v>851</v>
      </c>
      <c r="B42" s="188">
        <v>85195</v>
      </c>
      <c r="C42" s="188">
        <v>2360</v>
      </c>
      <c r="D42" s="92" t="s">
        <v>45</v>
      </c>
      <c r="E42" s="93"/>
      <c r="F42" s="171"/>
      <c r="G42" s="94">
        <v>45000</v>
      </c>
    </row>
    <row r="43" spans="1:7" ht="23.1" customHeight="1" x14ac:dyDescent="0.2">
      <c r="A43" s="83">
        <v>852</v>
      </c>
      <c r="B43" s="169"/>
      <c r="C43" s="169"/>
      <c r="D43" s="92"/>
      <c r="E43" s="93"/>
      <c r="F43" s="171"/>
      <c r="G43" s="94">
        <f>SUM(G44:G46)</f>
        <v>42000</v>
      </c>
    </row>
    <row r="44" spans="1:7" ht="27.95" customHeight="1" x14ac:dyDescent="0.2">
      <c r="A44" s="22"/>
      <c r="B44" s="212">
        <v>85205</v>
      </c>
      <c r="C44" s="212">
        <v>2360</v>
      </c>
      <c r="D44" s="85" t="s">
        <v>37</v>
      </c>
      <c r="E44" s="134"/>
      <c r="F44" s="134"/>
      <c r="G44" s="86">
        <v>15000</v>
      </c>
    </row>
    <row r="45" spans="1:7" ht="27.95" customHeight="1" x14ac:dyDescent="0.2">
      <c r="A45" s="31"/>
      <c r="B45" s="212"/>
      <c r="C45" s="212"/>
      <c r="D45" s="92" t="s">
        <v>38</v>
      </c>
      <c r="E45" s="24"/>
      <c r="F45" s="24"/>
      <c r="G45" s="157">
        <v>8000</v>
      </c>
    </row>
    <row r="46" spans="1:7" ht="27.95" customHeight="1" x14ac:dyDescent="0.2">
      <c r="A46" s="31"/>
      <c r="B46" s="182">
        <v>85220</v>
      </c>
      <c r="C46" s="183">
        <v>2360</v>
      </c>
      <c r="D46" s="87" t="s">
        <v>29</v>
      </c>
      <c r="E46" s="88"/>
      <c r="F46" s="88"/>
      <c r="G46" s="89">
        <v>19000</v>
      </c>
    </row>
    <row r="47" spans="1:7" ht="23.1" customHeight="1" x14ac:dyDescent="0.2">
      <c r="A47" s="100">
        <v>853</v>
      </c>
      <c r="B47" s="25"/>
      <c r="C47" s="56"/>
      <c r="D47" s="57"/>
      <c r="E47" s="101">
        <f>SUM(E48:E50)</f>
        <v>336960</v>
      </c>
      <c r="F47" s="58"/>
      <c r="G47" s="59"/>
    </row>
    <row r="48" spans="1:7" ht="42" customHeight="1" x14ac:dyDescent="0.2">
      <c r="A48" s="22"/>
      <c r="B48" s="217">
        <v>85311</v>
      </c>
      <c r="C48" s="217">
        <v>2580</v>
      </c>
      <c r="D48" s="143" t="s">
        <v>41</v>
      </c>
      <c r="E48" s="97">
        <v>131040</v>
      </c>
      <c r="F48" s="60"/>
      <c r="G48" s="61"/>
    </row>
    <row r="49" spans="1:9" ht="50.25" customHeight="1" x14ac:dyDescent="0.2">
      <c r="A49" s="31"/>
      <c r="B49" s="218"/>
      <c r="C49" s="218"/>
      <c r="D49" s="118" t="s">
        <v>39</v>
      </c>
      <c r="E49" s="78">
        <v>112320</v>
      </c>
      <c r="F49" s="62"/>
      <c r="G49" s="37"/>
    </row>
    <row r="50" spans="1:9" ht="46.5" customHeight="1" x14ac:dyDescent="0.2">
      <c r="A50" s="31"/>
      <c r="B50" s="219"/>
      <c r="C50" s="219"/>
      <c r="D50" s="144" t="s">
        <v>40</v>
      </c>
      <c r="E50" s="78">
        <v>93600</v>
      </c>
      <c r="F50" s="62"/>
      <c r="G50" s="37"/>
    </row>
    <row r="51" spans="1:9" ht="23.1" customHeight="1" x14ac:dyDescent="0.2">
      <c r="A51" s="100">
        <v>855</v>
      </c>
      <c r="B51" s="25"/>
      <c r="C51" s="25"/>
      <c r="D51" s="57"/>
      <c r="E51" s="28"/>
      <c r="F51" s="58"/>
      <c r="G51" s="102">
        <f>SUM(G52,G53)</f>
        <v>3623000</v>
      </c>
    </row>
    <row r="52" spans="1:9" ht="22.5" customHeight="1" x14ac:dyDescent="0.2">
      <c r="A52" s="31"/>
      <c r="B52" s="84">
        <v>85504</v>
      </c>
      <c r="C52" s="84">
        <v>2360</v>
      </c>
      <c r="D52" s="85" t="s">
        <v>24</v>
      </c>
      <c r="E52" s="73"/>
      <c r="F52" s="73"/>
      <c r="G52" s="86">
        <v>23000</v>
      </c>
    </row>
    <row r="53" spans="1:9" ht="30.75" customHeight="1" thickBot="1" x14ac:dyDescent="0.25">
      <c r="A53" s="179"/>
      <c r="B53" s="170">
        <v>85510</v>
      </c>
      <c r="C53" s="170">
        <v>2360</v>
      </c>
      <c r="D53" s="180" t="s">
        <v>25</v>
      </c>
      <c r="E53" s="170"/>
      <c r="F53" s="170"/>
      <c r="G53" s="181">
        <v>3600000</v>
      </c>
    </row>
    <row r="54" spans="1:9" ht="30.75" customHeight="1" x14ac:dyDescent="0.2">
      <c r="A54" s="156">
        <v>921</v>
      </c>
      <c r="B54" s="190">
        <v>92105</v>
      </c>
      <c r="C54" s="190">
        <v>2360</v>
      </c>
      <c r="D54" s="164" t="s">
        <v>21</v>
      </c>
      <c r="E54" s="165"/>
      <c r="F54" s="166"/>
      <c r="G54" s="167">
        <v>68000</v>
      </c>
    </row>
    <row r="55" spans="1:9" ht="30.75" customHeight="1" thickBot="1" x14ac:dyDescent="0.25">
      <c r="A55" s="117">
        <v>926</v>
      </c>
      <c r="B55" s="189">
        <v>92605</v>
      </c>
      <c r="C55" s="168">
        <v>2360</v>
      </c>
      <c r="D55" s="158" t="s">
        <v>22</v>
      </c>
      <c r="E55" s="159"/>
      <c r="F55" s="160"/>
      <c r="G55" s="161">
        <v>200000</v>
      </c>
    </row>
    <row r="56" spans="1:9" ht="24.6" customHeight="1" thickBot="1" x14ac:dyDescent="0.25">
      <c r="A56" s="50"/>
      <c r="B56" s="45"/>
      <c r="C56" s="63"/>
      <c r="D56" s="119" t="s">
        <v>20</v>
      </c>
      <c r="E56" s="120"/>
      <c r="F56" s="121"/>
      <c r="G56" s="122">
        <f>G57+G58</f>
        <v>230000</v>
      </c>
    </row>
    <row r="57" spans="1:9" ht="29.25" customHeight="1" x14ac:dyDescent="0.2">
      <c r="A57" s="156">
        <v>851</v>
      </c>
      <c r="B57" s="162">
        <v>85195</v>
      </c>
      <c r="C57" s="163">
        <v>6230</v>
      </c>
      <c r="D57" s="164" t="s">
        <v>33</v>
      </c>
      <c r="E57" s="165"/>
      <c r="F57" s="166"/>
      <c r="G57" s="167">
        <v>140000</v>
      </c>
      <c r="I57" s="1"/>
    </row>
    <row r="58" spans="1:9" ht="29.25" customHeight="1" x14ac:dyDescent="0.2">
      <c r="A58" s="191">
        <v>921</v>
      </c>
      <c r="B58" s="187"/>
      <c r="C58" s="192"/>
      <c r="D58" s="118"/>
      <c r="E58" s="78"/>
      <c r="F58" s="193"/>
      <c r="G58" s="194">
        <f>SUM(G59,G60)</f>
        <v>90000</v>
      </c>
      <c r="I58" s="1"/>
    </row>
    <row r="59" spans="1:9" ht="29.25" customHeight="1" x14ac:dyDescent="0.2">
      <c r="A59" s="72"/>
      <c r="B59" s="217">
        <v>92120</v>
      </c>
      <c r="C59" s="217">
        <v>6570</v>
      </c>
      <c r="D59" s="200" t="s">
        <v>42</v>
      </c>
      <c r="E59" s="97"/>
      <c r="F59" s="196"/>
      <c r="G59" s="198">
        <v>20000</v>
      </c>
      <c r="I59" s="1"/>
    </row>
    <row r="60" spans="1:9" ht="29.25" customHeight="1" thickBot="1" x14ac:dyDescent="0.25">
      <c r="A60" s="195"/>
      <c r="B60" s="223"/>
      <c r="C60" s="223"/>
      <c r="D60" s="197" t="s">
        <v>46</v>
      </c>
      <c r="E60" s="159"/>
      <c r="F60" s="160"/>
      <c r="G60" s="199">
        <v>70000</v>
      </c>
      <c r="I60" s="1"/>
    </row>
    <row r="61" spans="1:9" ht="24" customHeight="1" thickBot="1" x14ac:dyDescent="0.25">
      <c r="A61" s="209" t="s">
        <v>3</v>
      </c>
      <c r="B61" s="210"/>
      <c r="C61" s="210"/>
      <c r="D61" s="211"/>
      <c r="E61" s="133">
        <f>SUM(E6,E37)</f>
        <v>2402460</v>
      </c>
      <c r="F61" s="64"/>
      <c r="G61" s="132">
        <f>SUM(G6,G37)</f>
        <v>14880294</v>
      </c>
    </row>
    <row r="62" spans="1:9" ht="29.25" customHeight="1" x14ac:dyDescent="0.2">
      <c r="A62" s="65"/>
      <c r="B62" s="65"/>
      <c r="C62" s="65"/>
      <c r="D62" s="65"/>
      <c r="E62" s="65"/>
      <c r="F62" s="65"/>
      <c r="G62" s="65"/>
    </row>
    <row r="63" spans="1:9" x14ac:dyDescent="0.2">
      <c r="A63" s="65"/>
      <c r="B63" s="65"/>
      <c r="C63" s="65"/>
      <c r="D63" s="65"/>
      <c r="E63" s="65"/>
      <c r="F63" s="65"/>
      <c r="G63" s="65"/>
    </row>
    <row r="64" spans="1:9" x14ac:dyDescent="0.2">
      <c r="A64" s="65"/>
      <c r="B64" s="65"/>
      <c r="C64" s="65"/>
      <c r="D64" s="65"/>
      <c r="E64" s="66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6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9" spans="1:7" x14ac:dyDescent="0.2">
      <c r="E69" s="15"/>
      <c r="F69" s="15"/>
    </row>
  </sheetData>
  <mergeCells count="21">
    <mergeCell ref="A61:D61"/>
    <mergeCell ref="B44:B45"/>
    <mergeCell ref="C44:C45"/>
    <mergeCell ref="A6:D6"/>
    <mergeCell ref="A37:D37"/>
    <mergeCell ref="C35:C36"/>
    <mergeCell ref="C17:C19"/>
    <mergeCell ref="C27:C28"/>
    <mergeCell ref="C48:C50"/>
    <mergeCell ref="B48:B50"/>
    <mergeCell ref="C12:C13"/>
    <mergeCell ref="C22:C23"/>
    <mergeCell ref="C24:C26"/>
    <mergeCell ref="B59:B60"/>
    <mergeCell ref="C59:C60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 
RADY POWIATU w RADOMIU
z dnia
Zmiany do Załącznika Nr 1 do UCHWAŁY BUDŻETOWEJ Nr 644/LXII/2023 z dnia 28 grudnia 2023 r. 
                          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2024-04-04T09:01:37Z</cp:lastPrinted>
  <dcterms:created xsi:type="dcterms:W3CDTF">1998-12-09T13:02:10Z</dcterms:created>
  <dcterms:modified xsi:type="dcterms:W3CDTF">2024-04-04T10:45:19Z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