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52511"/>
</workbook>
</file>

<file path=xl/calcChain.xml><?xml version="1.0" encoding="utf-8"?>
<calcChain xmlns="http://schemas.openxmlformats.org/spreadsheetml/2006/main">
  <c r="G41" i="24" l="1"/>
  <c r="G11" i="24" l="1"/>
  <c r="G62" i="24" l="1"/>
  <c r="G55" i="24" l="1"/>
  <c r="G53" i="24" s="1"/>
  <c r="G15" i="24" l="1"/>
  <c r="G60" i="24" l="1"/>
  <c r="G31" i="24" l="1"/>
  <c r="E31" i="24"/>
  <c r="E23" i="24" s="1"/>
  <c r="G9" i="24" l="1"/>
  <c r="E49" i="24" l="1"/>
  <c r="G24" i="24" l="1"/>
  <c r="G23" i="24" s="1"/>
  <c r="G18" i="24" l="1"/>
  <c r="G8" i="24" s="1"/>
  <c r="G45" i="24"/>
  <c r="E8" i="24"/>
  <c r="E6" i="24" s="1"/>
  <c r="G36" i="24"/>
  <c r="G35" i="24" s="1"/>
  <c r="E41" i="24"/>
  <c r="E39" i="24" s="1"/>
  <c r="G39" i="24" l="1"/>
  <c r="E65" i="24"/>
  <c r="G6" i="24" l="1"/>
  <c r="G65" i="24" s="1"/>
</calcChain>
</file>

<file path=xl/comments1.xml><?xml version="1.0" encoding="utf-8"?>
<comments xmlns="http://schemas.openxmlformats.org/spreadsheetml/2006/main">
  <authors>
    <author>mmastalarek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<sst xmlns="http://schemas.openxmlformats.org/spreadsheetml/2006/main" count="56" uniqueCount="48">
  <si>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</si>
  <si>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</si>
  <si>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</si>
  <si>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</si>
  <si>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</si>
  <si>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</si>
  <si>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</si>
  <si>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</si>
  <si>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</si>
  <si>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</si>
  <si>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</si>
  <si>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</si>
  <si>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</si>
  <si>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</si>
  <si>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SPZZOZ - Szpital w Iłży</t>
  </si>
  <si>
    <t>SPZZOZ w Pionkach</t>
  </si>
  <si>
    <t>Gmina Miasta Radomia</t>
  </si>
  <si>
    <t>Powiat Szydłowiecki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</si>
  <si>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</si>
  <si>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</si>
  <si>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</si>
  <si>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</si>
  <si>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</si>
  <si>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</si>
  <si>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</si>
  <si>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</si>
  <si>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Powiat Przysuski</t>
  </si>
  <si>
    <t>Gmina Miasta Pionki</t>
  </si>
  <si>
    <t>Powiatowy Instytut Kultury</t>
  </si>
  <si>
    <t>zapewnienie pomocy matkom z małoletnimi dziećmi i kobietom w ciąży będącym w sytuacji kryzysowej</t>
  </si>
  <si>
    <t>Gmina Jedlińsk</t>
  </si>
  <si>
    <t>Miasto i Gmina Skaryszew</t>
  </si>
  <si>
    <t>Budowa Hospicjum stacjonarnego - GOŚCINIEC KRÓLOWEJ APOSTOŁÓW</t>
  </si>
  <si>
    <t>Powiat Grójecki</t>
  </si>
  <si>
    <t>Dotacje udzielane w 2024 roku z budżetu podmiotom należącym i nienależącym do sektora finansów publicznych</t>
  </si>
  <si>
    <t>Miasto Pionki</t>
  </si>
  <si>
    <t>przeciwdziałanie przemocy domowej poprzez promowanie zdrowego stylu życia wolnego od alkoholu i narkomanii</t>
  </si>
  <si>
    <t>przeciwdziałanie przemocy domowej poprzez realizację programu służącego działaniom profilaktycznym</t>
  </si>
  <si>
    <t xml:space="preserve">dofinansowanie działalności Warsztatu Terapii Zajęciowej w Młodocinie Większym - Gmina Wolanów (z powiatu radomskiego - 46.389 złotych, Gminy Wolanów - 43.467 złotych, powiatu szydłowieckiego - 3.744 złotych)                 </t>
  </si>
  <si>
    <t>dofinansowanie działalności Warsztatu Terapii Zajęciowej w Jedlance Starej - Gmina        Iłża (z powiatu radomskiego - 78.040 złotych, Gminy Skaryszew 20.000 złotych, Gminy Miasta Iłża 33.000 złotych)</t>
  </si>
  <si>
    <t>Konserwacja polichromii w prezbiterium kościoła pw. Wniebowzięcia NMP w Iłży</t>
  </si>
  <si>
    <t>Certyfikacja SIMP jako instytucji certyfikującej w ramach Zintegrowanego Systemu Kwalifikacji dla potrzeb BCU</t>
  </si>
  <si>
    <t>Gmina Kowala</t>
  </si>
  <si>
    <t>zapewnienie osobom z zaburzeniami psychicznymi, w tym osobom uzależnionym oraz doświadczajacym kryzysu psychicznego, wszechstronnej i kompleksowej opieki oraz wsparcia adekwatnego do ich potrzeb</t>
  </si>
  <si>
    <t>Remont konserwatorski budynku kościoła pw. św. Barbary w Pionkach</t>
  </si>
  <si>
    <t>Powiat Zamojski</t>
  </si>
  <si>
    <t>dofinansowanie wynagrodzeń pracowników placówki opiekuńczo-wychowawczej</t>
  </si>
  <si>
    <t>dofinansowanie działalności Warsztatu Terapii Zajęciowej w Dąbrówce Nagórnej - Gmina Zakrzew (z powiatu radomskiego - 18.975 złotych, Gminy Zakrzew - 52.161 złotych, Gminy Miasta Radom - 42.412 złotych)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</si>
</sst>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1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6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43" fontId="0" fillId="0" borderId="0" xfId="0" applyNumberFormat="1"/>
    <xf numFmtId="0" fontId="10" fillId="0" borderId="8" xfId="0" applyFont="1" applyBorder="1" applyAlignment="1">
      <alignment horizontal="center" vertical="center"/>
    </xf>
    <xf numFmtId="43" fontId="9" fillId="0" borderId="12" xfId="0" applyNumberFormat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7" fillId="0" borderId="12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3" fontId="14" fillId="0" borderId="2" xfId="1" applyFont="1" applyBorder="1" applyAlignment="1">
      <alignment horizontal="center" vertical="center"/>
    </xf>
    <xf numFmtId="43" fontId="13" fillId="0" borderId="2" xfId="1" applyFont="1" applyBorder="1" applyAlignment="1">
      <alignment vertical="center"/>
    </xf>
    <xf numFmtId="43" fontId="14" fillId="0" borderId="18" xfId="1" applyFont="1" applyBorder="1" applyAlignment="1">
      <alignment horizontal="center" vertical="center"/>
    </xf>
    <xf numFmtId="43" fontId="13" fillId="0" borderId="18" xfId="1" applyFont="1" applyBorder="1" applyAlignment="1">
      <alignment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43" fontId="13" fillId="0" borderId="20" xfId="1" applyFont="1" applyBorder="1" applyAlignment="1">
      <alignment horizontal="center" vertical="center"/>
    </xf>
    <xf numFmtId="43" fontId="13" fillId="0" borderId="20" xfId="1" applyFont="1" applyBorder="1" applyAlignment="1">
      <alignment vertical="center"/>
    </xf>
    <xf numFmtId="43" fontId="13" fillId="0" borderId="7" xfId="1" applyFont="1" applyBorder="1" applyAlignment="1">
      <alignment horizontal="center" vertical="center"/>
    </xf>
    <xf numFmtId="43" fontId="13" fillId="0" borderId="7" xfId="1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43" fontId="13" fillId="0" borderId="18" xfId="1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43" fontId="15" fillId="0" borderId="22" xfId="1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3" fontId="13" fillId="0" borderId="8" xfId="1" applyFont="1" applyBorder="1" applyAlignment="1">
      <alignment horizontal="center" vertical="center"/>
    </xf>
    <xf numFmtId="43" fontId="13" fillId="0" borderId="8" xfId="1" applyFont="1" applyBorder="1" applyAlignment="1">
      <alignment vertical="center"/>
    </xf>
    <xf numFmtId="43" fontId="16" fillId="0" borderId="7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43" fontId="14" fillId="0" borderId="8" xfId="0" applyNumberFormat="1" applyFont="1" applyBorder="1" applyAlignment="1">
      <alignment horizontal="center" vertical="center"/>
    </xf>
    <xf numFmtId="43" fontId="14" fillId="0" borderId="12" xfId="0" applyNumberFormat="1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/>
    <xf numFmtId="43" fontId="13" fillId="0" borderId="17" xfId="0" applyNumberFormat="1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7" fillId="0" borderId="8" xfId="0" applyFont="1" applyBorder="1"/>
    <xf numFmtId="0" fontId="13" fillId="0" borderId="0" xfId="0" applyFont="1"/>
    <xf numFmtId="43" fontId="13" fillId="0" borderId="0" xfId="0" applyNumberFormat="1" applyFont="1"/>
    <xf numFmtId="0" fontId="3" fillId="0" borderId="4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43" fontId="3" fillId="0" borderId="42" xfId="0" applyNumberFormat="1" applyFont="1" applyBorder="1" applyAlignment="1">
      <alignment horizontal="center" vertical="center"/>
    </xf>
    <xf numFmtId="43" fontId="3" fillId="0" borderId="41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43" fontId="3" fillId="0" borderId="18" xfId="0" applyNumberFormat="1" applyFont="1" applyBorder="1" applyAlignment="1">
      <alignment horizontal="center" vertical="center"/>
    </xf>
    <xf numFmtId="43" fontId="5" fillId="0" borderId="2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3" fontId="5" fillId="0" borderId="20" xfId="1" applyFont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43" fontId="5" fillId="0" borderId="22" xfId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/>
    </xf>
    <xf numFmtId="43" fontId="5" fillId="0" borderId="26" xfId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43" fontId="3" fillId="0" borderId="7" xfId="0" applyNumberFormat="1" applyFont="1" applyBorder="1" applyAlignment="1">
      <alignment horizontal="center" vertical="center"/>
    </xf>
    <xf numFmtId="43" fontId="3" fillId="0" borderId="19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43" fontId="3" fillId="0" borderId="18" xfId="1" applyFont="1" applyBorder="1" applyAlignment="1">
      <alignment horizontal="center" vertical="center"/>
    </xf>
    <xf numFmtId="43" fontId="5" fillId="0" borderId="18" xfId="1" applyFont="1" applyBorder="1" applyAlignment="1">
      <alignment vertical="center"/>
    </xf>
    <xf numFmtId="43" fontId="5" fillId="0" borderId="22" xfId="1" applyFont="1" applyBorder="1" applyAlignment="1">
      <alignment vertical="center"/>
    </xf>
    <xf numFmtId="43" fontId="5" fillId="0" borderId="26" xfId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2" xfId="1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43" fontId="5" fillId="0" borderId="19" xfId="1" applyFont="1" applyBorder="1" applyAlignment="1">
      <alignment vertical="center"/>
    </xf>
    <xf numFmtId="0" fontId="5" fillId="0" borderId="43" xfId="0" applyFont="1" applyBorder="1" applyAlignment="1">
      <alignment horizontal="left" vertical="center" wrapText="1"/>
    </xf>
    <xf numFmtId="43" fontId="5" fillId="0" borderId="2" xfId="1" applyFont="1" applyBorder="1" applyAlignment="1">
      <alignment horizontal="center" vertical="center"/>
    </xf>
    <xf numFmtId="43" fontId="5" fillId="0" borderId="2" xfId="1" applyFont="1" applyBorder="1" applyAlignment="1">
      <alignment vertical="center"/>
    </xf>
    <xf numFmtId="43" fontId="18" fillId="0" borderId="17" xfId="1" applyFont="1" applyBorder="1" applyAlignment="1">
      <alignment vertical="center"/>
    </xf>
    <xf numFmtId="43" fontId="18" fillId="0" borderId="7" xfId="1" applyFont="1" applyBorder="1" applyAlignment="1">
      <alignment horizontal="center" vertical="center"/>
    </xf>
    <xf numFmtId="43" fontId="18" fillId="0" borderId="19" xfId="1" applyFont="1" applyBorder="1" applyAlignment="1">
      <alignment vertical="center"/>
    </xf>
    <xf numFmtId="43" fontId="5" fillId="0" borderId="17" xfId="1" applyFont="1" applyBorder="1" applyAlignment="1">
      <alignment vertical="center"/>
    </xf>
    <xf numFmtId="43" fontId="18" fillId="0" borderId="18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3" fontId="3" fillId="0" borderId="2" xfId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 wrapText="1"/>
    </xf>
    <xf numFmtId="43" fontId="5" fillId="0" borderId="8" xfId="1" applyFont="1" applyBorder="1" applyAlignment="1">
      <alignment vertical="center"/>
    </xf>
    <xf numFmtId="0" fontId="5" fillId="0" borderId="8" xfId="0" applyFont="1" applyBorder="1"/>
    <xf numFmtId="43" fontId="3" fillId="0" borderId="12" xfId="1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43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3" fontId="3" fillId="0" borderId="8" xfId="0" applyNumberFormat="1" applyFont="1" applyBorder="1" applyAlignment="1">
      <alignment vertical="center"/>
    </xf>
    <xf numFmtId="43" fontId="3" fillId="0" borderId="15" xfId="0" applyNumberFormat="1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43" fontId="3" fillId="0" borderId="35" xfId="0" applyNumberFormat="1" applyFont="1" applyBorder="1" applyAlignment="1">
      <alignment horizontal="center" vertical="center"/>
    </xf>
    <xf numFmtId="43" fontId="3" fillId="0" borderId="40" xfId="0" applyNumberFormat="1" applyFont="1" applyBorder="1" applyAlignment="1">
      <alignment horizontal="center" vertical="center"/>
    </xf>
    <xf numFmtId="43" fontId="3" fillId="0" borderId="25" xfId="0" applyNumberFormat="1" applyFont="1" applyBorder="1" applyAlignment="1">
      <alignment horizontal="center" vertical="center"/>
    </xf>
    <xf numFmtId="43" fontId="19" fillId="0" borderId="12" xfId="0" applyNumberFormat="1" applyFont="1" applyBorder="1" applyAlignment="1">
      <alignment vertical="center"/>
    </xf>
    <xf numFmtId="43" fontId="19" fillId="0" borderId="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/>
    </xf>
    <xf numFmtId="43" fontId="3" fillId="0" borderId="17" xfId="0" applyNumberFormat="1" applyFont="1" applyBorder="1" applyAlignment="1">
      <alignment horizontal="center" vertical="center"/>
    </xf>
    <xf numFmtId="43" fontId="16" fillId="0" borderId="18" xfId="0" applyNumberFormat="1" applyFont="1" applyBorder="1" applyAlignment="1">
      <alignment horizontal="center" vertical="center"/>
    </xf>
    <xf numFmtId="43" fontId="16" fillId="0" borderId="43" xfId="0" applyNumberFormat="1" applyFont="1" applyBorder="1" applyAlignment="1">
      <alignment horizontal="center" vertical="center"/>
    </xf>
    <xf numFmtId="43" fontId="5" fillId="0" borderId="45" xfId="0" applyNumberFormat="1" applyFont="1" applyBorder="1" applyAlignment="1">
      <alignment horizontal="center" vertical="center"/>
    </xf>
    <xf numFmtId="43" fontId="0" fillId="0" borderId="22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43" fontId="5" fillId="0" borderId="19" xfId="1" applyFont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43" fontId="5" fillId="0" borderId="28" xfId="1" applyFont="1" applyBorder="1" applyAlignment="1">
      <alignment vertical="center"/>
    </xf>
    <xf numFmtId="0" fontId="5" fillId="0" borderId="28" xfId="0" applyFont="1" applyBorder="1"/>
    <xf numFmtId="43" fontId="3" fillId="0" borderId="49" xfId="1" applyFont="1" applyBorder="1" applyAlignment="1">
      <alignment vertical="center"/>
    </xf>
    <xf numFmtId="0" fontId="5" fillId="0" borderId="46" xfId="0" applyFont="1" applyBorder="1" applyAlignment="1">
      <alignment horizontal="center" vertical="center"/>
    </xf>
    <xf numFmtId="0" fontId="5" fillId="0" borderId="46" xfId="0" applyFont="1" applyBorder="1" applyAlignment="1">
      <alignment vertical="center"/>
    </xf>
    <xf numFmtId="0" fontId="5" fillId="0" borderId="46" xfId="0" applyFont="1" applyBorder="1" applyAlignment="1">
      <alignment vertical="center" wrapText="1"/>
    </xf>
    <xf numFmtId="43" fontId="5" fillId="0" borderId="46" xfId="1" applyFont="1" applyBorder="1" applyAlignment="1">
      <alignment vertical="center"/>
    </xf>
    <xf numFmtId="0" fontId="5" fillId="0" borderId="46" xfId="0" applyFont="1" applyBorder="1"/>
    <xf numFmtId="43" fontId="3" fillId="0" borderId="48" xfId="1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43" fontId="3" fillId="0" borderId="8" xfId="0" applyNumberFormat="1" applyFont="1" applyBorder="1" applyAlignment="1">
      <alignment horizontal="center" vertical="center"/>
    </xf>
    <xf numFmtId="43" fontId="3" fillId="0" borderId="12" xfId="0" applyNumberFormat="1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 wrapText="1"/>
    </xf>
    <xf numFmtId="43" fontId="3" fillId="0" borderId="46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43" fontId="3" fillId="0" borderId="48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43" fontId="7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/>
    <xf numFmtId="43" fontId="3" fillId="0" borderId="26" xfId="1" applyFont="1" applyBorder="1" applyAlignment="1">
      <alignment vertical="center"/>
    </xf>
    <xf numFmtId="0" fontId="5" fillId="0" borderId="18" xfId="0" applyFont="1" applyBorder="1"/>
    <xf numFmtId="43" fontId="1" fillId="0" borderId="22" xfId="1" applyFont="1" applyBorder="1" applyAlignment="1">
      <alignment vertical="center"/>
    </xf>
    <xf numFmtId="0" fontId="5" fillId="0" borderId="50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5" fillId="0" borderId="17" xfId="1" applyFont="1" applyBorder="1" applyAlignment="1">
      <alignment horizontal="center" vertical="center"/>
    </xf>
    <xf numFmtId="43" fontId="13" fillId="0" borderId="46" xfId="1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13" fillId="0" borderId="17" xfId="0" applyFont="1" applyBorder="1" applyAlignment="1">
      <alignment vertical="center"/>
    </xf>
    <xf numFmtId="43" fontId="13" fillId="0" borderId="17" xfId="1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5" fillId="0" borderId="2" xfId="0" applyFont="1" applyBorder="1"/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 wrapText="1"/>
    </xf>
    <xf numFmtId="43" fontId="13" fillId="0" borderId="28" xfId="1" applyFont="1" applyBorder="1" applyAlignment="1">
      <alignment horizontal="center" vertical="center"/>
    </xf>
    <xf numFmtId="43" fontId="13" fillId="0" borderId="28" xfId="1" applyFont="1" applyBorder="1" applyAlignment="1">
      <alignment vertical="center"/>
    </xf>
    <xf numFmtId="43" fontId="5" fillId="0" borderId="49" xfId="1" applyFont="1" applyBorder="1" applyAlignment="1">
      <alignment vertical="center"/>
    </xf>
    <xf numFmtId="43" fontId="13" fillId="0" borderId="46" xfId="1" applyFont="1" applyBorder="1" applyAlignment="1">
      <alignment horizontal="center" vertical="center"/>
    </xf>
    <xf numFmtId="43" fontId="5" fillId="0" borderId="48" xfId="1" applyFont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13" fillId="0" borderId="18" xfId="0" applyFont="1" applyBorder="1"/>
    <xf numFmtId="43" fontId="13" fillId="0" borderId="22" xfId="1" applyFont="1" applyBorder="1" applyAlignment="1">
      <alignment vertical="center"/>
    </xf>
    <xf numFmtId="0" fontId="14" fillId="0" borderId="30" xfId="0" applyFont="1" applyBorder="1" applyAlignment="1">
      <alignment horizontal="center" vertical="center"/>
    </xf>
    <xf numFmtId="43" fontId="5" fillId="0" borderId="49" xfId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43" fontId="5" fillId="0" borderId="40" xfId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3"/>
  <sheetViews>
    <sheetView tabSelected="1" topLeftCell="A49" workbookViewId="0">
      <selection activeCell="J57" sqref="J57"/>
    </sheetView>
  </sheetViews>
  <sheetFormatPr defaultRowHeight="12.75" x14ac:dyDescent="0.2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 x14ac:dyDescent="0.2">
      <c r="A1" s="214" t="s">
        <v>34</v>
      </c>
      <c r="B1" s="214"/>
      <c r="C1" s="214"/>
      <c r="D1" s="214"/>
      <c r="E1" s="214"/>
      <c r="F1" s="214"/>
      <c r="G1" s="214"/>
    </row>
    <row r="2" spans="1:7" ht="4.5" customHeight="1" thickBot="1" x14ac:dyDescent="0.25">
      <c r="D2" s="1"/>
      <c r="E2" s="2"/>
    </row>
    <row r="3" spans="1:7" ht="15" customHeight="1" x14ac:dyDescent="0.2">
      <c r="A3" s="215" t="s">
        <v>0</v>
      </c>
      <c r="B3" s="217" t="s">
        <v>1</v>
      </c>
      <c r="C3" s="217" t="s">
        <v>5</v>
      </c>
      <c r="D3" s="217" t="s">
        <v>4</v>
      </c>
      <c r="E3" s="219" t="s">
        <v>6</v>
      </c>
      <c r="F3" s="220"/>
      <c r="G3" s="221"/>
    </row>
    <row r="4" spans="1:7" ht="17.25" customHeight="1" x14ac:dyDescent="0.2">
      <c r="A4" s="216"/>
      <c r="B4" s="218"/>
      <c r="C4" s="218"/>
      <c r="D4" s="218"/>
      <c r="E4" s="3" t="s">
        <v>7</v>
      </c>
      <c r="F4" s="3" t="s">
        <v>8</v>
      </c>
      <c r="G4" s="9" t="s">
        <v>9</v>
      </c>
    </row>
    <row r="5" spans="1:7" s="4" customFormat="1" ht="9" thickBot="1" x14ac:dyDescent="0.2">
      <c r="A5" s="5">
        <v>1</v>
      </c>
      <c r="B5" s="6">
        <v>2</v>
      </c>
      <c r="C5" s="6">
        <v>3</v>
      </c>
      <c r="D5" s="6">
        <v>4</v>
      </c>
      <c r="E5" s="14">
        <v>5</v>
      </c>
      <c r="F5" s="13">
        <v>6</v>
      </c>
      <c r="G5" s="10">
        <v>7</v>
      </c>
    </row>
    <row r="6" spans="1:7" s="4" customFormat="1" ht="19.5" customHeight="1" thickBot="1" x14ac:dyDescent="0.2">
      <c r="A6" s="226" t="s">
        <v>10</v>
      </c>
      <c r="B6" s="227"/>
      <c r="C6" s="227"/>
      <c r="D6" s="227"/>
      <c r="E6" s="18">
        <f>SUM(E8)</f>
        <v>2090500</v>
      </c>
      <c r="F6" s="7"/>
      <c r="G6" s="19">
        <f>SUM(G8,G35)</f>
        <v>10866146</v>
      </c>
    </row>
    <row r="7" spans="1:7" s="4" customFormat="1" ht="18.75" customHeight="1" thickBot="1" x14ac:dyDescent="0.2">
      <c r="A7" s="11"/>
      <c r="B7" s="12"/>
      <c r="C7" s="12"/>
      <c r="D7" s="8" t="s">
        <v>11</v>
      </c>
      <c r="E7" s="16"/>
      <c r="F7" s="12"/>
      <c r="G7" s="17"/>
    </row>
    <row r="8" spans="1:7" s="4" customFormat="1" ht="18.75" customHeight="1" x14ac:dyDescent="0.15">
      <c r="A8" s="20"/>
      <c r="B8" s="21"/>
      <c r="C8" s="21"/>
      <c r="D8" s="120" t="s">
        <v>13</v>
      </c>
      <c r="E8" s="119">
        <f>SUM(E23)</f>
        <v>2090500</v>
      </c>
      <c r="F8" s="21"/>
      <c r="G8" s="126">
        <f>SUM(G9,G11,G15,G18,G23)</f>
        <v>948932</v>
      </c>
    </row>
    <row r="9" spans="1:7" s="4" customFormat="1" ht="18.75" customHeight="1" x14ac:dyDescent="0.15">
      <c r="A9" s="63">
        <v>600</v>
      </c>
      <c r="B9" s="64">
        <v>60004</v>
      </c>
      <c r="C9" s="64"/>
      <c r="D9" s="65"/>
      <c r="E9" s="66"/>
      <c r="F9" s="64"/>
      <c r="G9" s="67">
        <f>SUM(G10:G10)</f>
        <v>25000</v>
      </c>
    </row>
    <row r="10" spans="1:7" s="4" customFormat="1" ht="19.5" customHeight="1" x14ac:dyDescent="0.15">
      <c r="A10" s="68"/>
      <c r="B10" s="69"/>
      <c r="C10" s="69">
        <v>2320</v>
      </c>
      <c r="D10" s="70" t="s">
        <v>33</v>
      </c>
      <c r="E10" s="71"/>
      <c r="F10" s="69"/>
      <c r="G10" s="72">
        <v>25000</v>
      </c>
    </row>
    <row r="11" spans="1:7" s="4" customFormat="1" ht="21" customHeight="1" x14ac:dyDescent="0.15">
      <c r="A11" s="96">
        <v>851</v>
      </c>
      <c r="B11" s="87">
        <v>85111</v>
      </c>
      <c r="C11" s="87"/>
      <c r="D11" s="86"/>
      <c r="E11" s="133"/>
      <c r="F11" s="87"/>
      <c r="G11" s="134">
        <f>SUM(G12:G14)</f>
        <v>342148</v>
      </c>
    </row>
    <row r="12" spans="1:7" s="4" customFormat="1" ht="19.5" customHeight="1" x14ac:dyDescent="0.15">
      <c r="A12" s="68"/>
      <c r="B12" s="131"/>
      <c r="C12" s="230">
        <v>2560</v>
      </c>
      <c r="D12" s="81" t="s">
        <v>15</v>
      </c>
      <c r="E12" s="71"/>
      <c r="F12" s="131"/>
      <c r="G12" s="138">
        <v>156320</v>
      </c>
    </row>
    <row r="13" spans="1:7" s="4" customFormat="1" ht="18.75" customHeight="1" x14ac:dyDescent="0.15">
      <c r="A13" s="173"/>
      <c r="B13" s="132"/>
      <c r="C13" s="213"/>
      <c r="D13" s="88" t="s">
        <v>14</v>
      </c>
      <c r="E13" s="89"/>
      <c r="F13" s="132"/>
      <c r="G13" s="139">
        <v>179828</v>
      </c>
    </row>
    <row r="14" spans="1:7" s="4" customFormat="1" ht="18.75" customHeight="1" x14ac:dyDescent="0.15">
      <c r="A14" s="196"/>
      <c r="B14" s="194">
        <v>85149</v>
      </c>
      <c r="C14" s="194">
        <v>2780</v>
      </c>
      <c r="D14" s="88" t="s">
        <v>15</v>
      </c>
      <c r="E14" s="89"/>
      <c r="F14" s="194"/>
      <c r="G14" s="139">
        <v>6000</v>
      </c>
    </row>
    <row r="15" spans="1:7" s="4" customFormat="1" ht="21" customHeight="1" x14ac:dyDescent="0.15">
      <c r="A15" s="79">
        <v>852</v>
      </c>
      <c r="B15" s="180">
        <v>85220</v>
      </c>
      <c r="C15" s="180"/>
      <c r="D15" s="88"/>
      <c r="E15" s="89"/>
      <c r="F15" s="180"/>
      <c r="G15" s="169">
        <f>SUM(G16:G17)</f>
        <v>33250</v>
      </c>
    </row>
    <row r="16" spans="1:7" s="4" customFormat="1" ht="20.25" customHeight="1" x14ac:dyDescent="0.15">
      <c r="A16" s="68"/>
      <c r="B16" s="181"/>
      <c r="C16" s="165">
        <v>2320</v>
      </c>
      <c r="D16" s="88" t="s">
        <v>16</v>
      </c>
      <c r="E16" s="89"/>
      <c r="F16" s="165"/>
      <c r="G16" s="139">
        <v>20000</v>
      </c>
    </row>
    <row r="17" spans="1:7" s="4" customFormat="1" ht="18" customHeight="1" x14ac:dyDescent="0.15">
      <c r="A17" s="79"/>
      <c r="B17" s="182"/>
      <c r="C17" s="180">
        <v>2710</v>
      </c>
      <c r="D17" s="88" t="s">
        <v>45</v>
      </c>
      <c r="E17" s="89"/>
      <c r="F17" s="180"/>
      <c r="G17" s="139">
        <v>13250</v>
      </c>
    </row>
    <row r="18" spans="1:7" s="4" customFormat="1" ht="21.75" customHeight="1" x14ac:dyDescent="0.15">
      <c r="A18" s="96">
        <v>853</v>
      </c>
      <c r="B18" s="87">
        <v>85311</v>
      </c>
      <c r="C18" s="26"/>
      <c r="D18" s="26"/>
      <c r="E18" s="27"/>
      <c r="F18" s="28"/>
      <c r="G18" s="98">
        <f>SUM(G19:G22)</f>
        <v>275034</v>
      </c>
    </row>
    <row r="19" spans="1:7" s="4" customFormat="1" ht="18.75" customHeight="1" x14ac:dyDescent="0.15">
      <c r="A19" s="22"/>
      <c r="B19" s="23"/>
      <c r="C19" s="69">
        <v>2310</v>
      </c>
      <c r="D19" s="91" t="s">
        <v>27</v>
      </c>
      <c r="E19" s="92"/>
      <c r="F19" s="93"/>
      <c r="G19" s="94">
        <v>131040</v>
      </c>
    </row>
    <row r="20" spans="1:7" s="4" customFormat="1" ht="18.75" customHeight="1" x14ac:dyDescent="0.15">
      <c r="A20" s="31"/>
      <c r="B20" s="32"/>
      <c r="C20" s="230">
        <v>2320</v>
      </c>
      <c r="D20" s="91" t="s">
        <v>16</v>
      </c>
      <c r="E20" s="29"/>
      <c r="F20" s="30"/>
      <c r="G20" s="94">
        <v>70986</v>
      </c>
    </row>
    <row r="21" spans="1:7" s="4" customFormat="1" ht="17.25" customHeight="1" x14ac:dyDescent="0.15">
      <c r="A21" s="33"/>
      <c r="B21" s="34"/>
      <c r="C21" s="212"/>
      <c r="D21" s="83" t="s">
        <v>17</v>
      </c>
      <c r="E21" s="35"/>
      <c r="F21" s="36"/>
      <c r="G21" s="95">
        <v>69264</v>
      </c>
    </row>
    <row r="22" spans="1:7" s="4" customFormat="1" ht="19.5" customHeight="1" x14ac:dyDescent="0.15">
      <c r="A22" s="33"/>
      <c r="B22" s="34"/>
      <c r="C22" s="212"/>
      <c r="D22" s="83" t="s">
        <v>26</v>
      </c>
      <c r="E22" s="35"/>
      <c r="F22" s="36"/>
      <c r="G22" s="95">
        <v>3744</v>
      </c>
    </row>
    <row r="23" spans="1:7" s="4" customFormat="1" ht="19.5" customHeight="1" x14ac:dyDescent="0.15">
      <c r="A23" s="96">
        <v>921</v>
      </c>
      <c r="B23" s="109"/>
      <c r="C23" s="109"/>
      <c r="D23" s="110"/>
      <c r="E23" s="111">
        <f>SUM(E31,E34)</f>
        <v>2090500</v>
      </c>
      <c r="F23" s="97"/>
      <c r="G23" s="98">
        <f>SUM(G24,G31)</f>
        <v>273500</v>
      </c>
    </row>
    <row r="24" spans="1:7" s="4" customFormat="1" ht="18" customHeight="1" x14ac:dyDescent="0.15">
      <c r="A24" s="39"/>
      <c r="B24" s="87">
        <v>92105</v>
      </c>
      <c r="C24" s="87"/>
      <c r="D24" s="86"/>
      <c r="E24" s="102"/>
      <c r="F24" s="103"/>
      <c r="G24" s="104">
        <f>SUM(G25:G30)</f>
        <v>232000</v>
      </c>
    </row>
    <row r="25" spans="1:7" s="4" customFormat="1" ht="18.75" customHeight="1" thickBot="1" x14ac:dyDescent="0.2">
      <c r="A25" s="41"/>
      <c r="B25" s="197"/>
      <c r="C25" s="155">
        <v>2310</v>
      </c>
      <c r="D25" s="198" t="s">
        <v>18</v>
      </c>
      <c r="E25" s="199"/>
      <c r="F25" s="200"/>
      <c r="G25" s="201">
        <v>19000</v>
      </c>
    </row>
    <row r="26" spans="1:7" s="4" customFormat="1" ht="21.95" customHeight="1" x14ac:dyDescent="0.15">
      <c r="A26" s="141"/>
      <c r="B26" s="142"/>
      <c r="C26" s="211">
        <v>2310</v>
      </c>
      <c r="D26" s="161" t="s">
        <v>35</v>
      </c>
      <c r="E26" s="202"/>
      <c r="F26" s="188"/>
      <c r="G26" s="203">
        <v>11000</v>
      </c>
    </row>
    <row r="27" spans="1:7" s="4" customFormat="1" ht="23.1" customHeight="1" x14ac:dyDescent="0.15">
      <c r="A27" s="33"/>
      <c r="B27" s="76"/>
      <c r="C27" s="212"/>
      <c r="D27" s="83" t="s">
        <v>42</v>
      </c>
      <c r="E27" s="35"/>
      <c r="F27" s="36"/>
      <c r="G27" s="95">
        <v>135000</v>
      </c>
    </row>
    <row r="28" spans="1:7" s="4" customFormat="1" ht="23.1" customHeight="1" x14ac:dyDescent="0.15">
      <c r="A28" s="33"/>
      <c r="B28" s="76"/>
      <c r="C28" s="213"/>
      <c r="D28" s="83" t="s">
        <v>19</v>
      </c>
      <c r="E28" s="35"/>
      <c r="F28" s="36"/>
      <c r="G28" s="95">
        <v>50000</v>
      </c>
    </row>
    <row r="29" spans="1:7" s="4" customFormat="1" ht="23.1" customHeight="1" x14ac:dyDescent="0.15">
      <c r="A29" s="33"/>
      <c r="B29" s="76"/>
      <c r="C29" s="213">
        <v>2710</v>
      </c>
      <c r="D29" s="81" t="s">
        <v>30</v>
      </c>
      <c r="E29" s="40"/>
      <c r="F29" s="30"/>
      <c r="G29" s="94">
        <v>5000</v>
      </c>
    </row>
    <row r="30" spans="1:7" s="4" customFormat="1" ht="23.1" customHeight="1" x14ac:dyDescent="0.15">
      <c r="A30" s="33"/>
      <c r="B30" s="24"/>
      <c r="C30" s="225"/>
      <c r="D30" s="88" t="s">
        <v>31</v>
      </c>
      <c r="E30" s="37"/>
      <c r="F30" s="38"/>
      <c r="G30" s="100">
        <v>12000</v>
      </c>
    </row>
    <row r="31" spans="1:7" s="4" customFormat="1" ht="23.1" customHeight="1" x14ac:dyDescent="0.15">
      <c r="A31" s="33"/>
      <c r="B31" s="84">
        <v>92113</v>
      </c>
      <c r="C31" s="80"/>
      <c r="D31" s="88"/>
      <c r="E31" s="105">
        <f>SUM(E32)</f>
        <v>1978000</v>
      </c>
      <c r="F31" s="99"/>
      <c r="G31" s="106">
        <f>SUM(G33)</f>
        <v>41500</v>
      </c>
    </row>
    <row r="32" spans="1:7" s="4" customFormat="1" ht="23.1" customHeight="1" x14ac:dyDescent="0.15">
      <c r="A32" s="33"/>
      <c r="B32" s="129"/>
      <c r="C32" s="87">
        <v>2480</v>
      </c>
      <c r="D32" s="86" t="s">
        <v>28</v>
      </c>
      <c r="E32" s="102">
        <v>1978000</v>
      </c>
      <c r="F32" s="103"/>
      <c r="G32" s="107"/>
    </row>
    <row r="33" spans="1:7" s="4" customFormat="1" ht="23.1" customHeight="1" x14ac:dyDescent="0.15">
      <c r="A33" s="33"/>
      <c r="B33" s="130"/>
      <c r="C33" s="69">
        <v>2800</v>
      </c>
      <c r="D33" s="81" t="s">
        <v>28</v>
      </c>
      <c r="E33" s="108"/>
      <c r="F33" s="93"/>
      <c r="G33" s="94">
        <v>41500</v>
      </c>
    </row>
    <row r="34" spans="1:7" s="4" customFormat="1" ht="23.1" customHeight="1" thickBot="1" x14ac:dyDescent="0.2">
      <c r="A34" s="33"/>
      <c r="B34" s="69">
        <v>92116</v>
      </c>
      <c r="C34" s="69">
        <v>2480</v>
      </c>
      <c r="D34" s="81" t="s">
        <v>28</v>
      </c>
      <c r="E34" s="108">
        <v>112500</v>
      </c>
      <c r="F34" s="30"/>
      <c r="G34" s="42"/>
    </row>
    <row r="35" spans="1:7" s="4" customFormat="1" ht="27.75" customHeight="1" thickBot="1" x14ac:dyDescent="0.2">
      <c r="A35" s="43"/>
      <c r="B35" s="44"/>
      <c r="C35" s="44"/>
      <c r="D35" s="118" t="s">
        <v>20</v>
      </c>
      <c r="E35" s="45"/>
      <c r="F35" s="46"/>
      <c r="G35" s="117">
        <f>SUM(G36)</f>
        <v>9917214</v>
      </c>
    </row>
    <row r="36" spans="1:7" s="4" customFormat="1" ht="22.5" customHeight="1" x14ac:dyDescent="0.15">
      <c r="A36" s="79">
        <v>851</v>
      </c>
      <c r="B36" s="80">
        <v>85111</v>
      </c>
      <c r="C36" s="24"/>
      <c r="D36" s="24"/>
      <c r="E36" s="47"/>
      <c r="F36" s="24"/>
      <c r="G36" s="90">
        <f>SUM(G37:G38)</f>
        <v>9917214</v>
      </c>
    </row>
    <row r="37" spans="1:7" s="4" customFormat="1" ht="22.5" customHeight="1" x14ac:dyDescent="0.15">
      <c r="A37" s="31"/>
      <c r="B37" s="34"/>
      <c r="C37" s="230">
        <v>6220</v>
      </c>
      <c r="D37" s="81" t="s">
        <v>14</v>
      </c>
      <c r="E37" s="135"/>
      <c r="F37" s="75"/>
      <c r="G37" s="72">
        <v>6620577</v>
      </c>
    </row>
    <row r="38" spans="1:7" s="4" customFormat="1" ht="22.5" customHeight="1" thickBot="1" x14ac:dyDescent="0.2">
      <c r="A38" s="31"/>
      <c r="B38" s="34"/>
      <c r="C38" s="212"/>
      <c r="D38" s="101" t="s">
        <v>15</v>
      </c>
      <c r="E38" s="136"/>
      <c r="F38" s="77"/>
      <c r="G38" s="137">
        <v>3296637</v>
      </c>
    </row>
    <row r="39" spans="1:7" ht="28.5" customHeight="1" thickBot="1" x14ac:dyDescent="0.25">
      <c r="A39" s="228" t="s">
        <v>12</v>
      </c>
      <c r="B39" s="229"/>
      <c r="C39" s="229"/>
      <c r="D39" s="229"/>
      <c r="E39" s="121">
        <f>SUM(E41)</f>
        <v>338188</v>
      </c>
      <c r="F39" s="48"/>
      <c r="G39" s="122">
        <f>SUM(G41,G60)</f>
        <v>4633167.2300000004</v>
      </c>
    </row>
    <row r="40" spans="1:7" ht="27" customHeight="1" thickBot="1" x14ac:dyDescent="0.25">
      <c r="A40" s="49"/>
      <c r="B40" s="50"/>
      <c r="C40" s="50"/>
      <c r="D40" s="78" t="s">
        <v>2</v>
      </c>
      <c r="E40" s="51"/>
      <c r="F40" s="50"/>
      <c r="G40" s="52"/>
    </row>
    <row r="41" spans="1:7" ht="27" customHeight="1" thickBot="1" x14ac:dyDescent="0.25">
      <c r="A41" s="53"/>
      <c r="B41" s="54"/>
      <c r="C41" s="54"/>
      <c r="D41" s="123" t="s">
        <v>13</v>
      </c>
      <c r="E41" s="124">
        <f>SUM(E49)</f>
        <v>338188</v>
      </c>
      <c r="F41" s="54"/>
      <c r="G41" s="125">
        <f>SUM(G42,G43,G44,G45,G53,G58,G59)</f>
        <v>4403313.74</v>
      </c>
    </row>
    <row r="42" spans="1:7" ht="35.1" customHeight="1" thickBot="1" x14ac:dyDescent="0.25">
      <c r="A42" s="73">
        <v>755</v>
      </c>
      <c r="B42" s="167">
        <v>75515</v>
      </c>
      <c r="C42" s="167">
        <v>2360</v>
      </c>
      <c r="D42" s="158" t="s">
        <v>23</v>
      </c>
      <c r="E42" s="159"/>
      <c r="F42" s="78"/>
      <c r="G42" s="160">
        <v>204737</v>
      </c>
    </row>
    <row r="43" spans="1:7" ht="38.25" customHeight="1" x14ac:dyDescent="0.2">
      <c r="A43" s="143">
        <v>801</v>
      </c>
      <c r="B43" s="168">
        <v>80195</v>
      </c>
      <c r="C43" s="168">
        <v>2827</v>
      </c>
      <c r="D43" s="161" t="s">
        <v>41</v>
      </c>
      <c r="E43" s="162"/>
      <c r="F43" s="163"/>
      <c r="G43" s="164">
        <v>30000</v>
      </c>
    </row>
    <row r="44" spans="1:7" ht="42" customHeight="1" x14ac:dyDescent="0.2">
      <c r="A44" s="196">
        <v>851</v>
      </c>
      <c r="B44" s="171">
        <v>85195</v>
      </c>
      <c r="C44" s="171">
        <v>2360</v>
      </c>
      <c r="D44" s="88" t="s">
        <v>43</v>
      </c>
      <c r="E44" s="89"/>
      <c r="F44" s="157"/>
      <c r="G44" s="169">
        <v>45000</v>
      </c>
    </row>
    <row r="45" spans="1:7" ht="27.75" customHeight="1" x14ac:dyDescent="0.2">
      <c r="A45" s="79">
        <v>852</v>
      </c>
      <c r="B45" s="156"/>
      <c r="C45" s="156"/>
      <c r="D45" s="88"/>
      <c r="E45" s="89"/>
      <c r="F45" s="157"/>
      <c r="G45" s="90">
        <f>SUM(G46:G48)</f>
        <v>28750</v>
      </c>
    </row>
    <row r="46" spans="1:7" ht="31.5" customHeight="1" x14ac:dyDescent="0.2">
      <c r="A46" s="22"/>
      <c r="B46" s="225">
        <v>85205</v>
      </c>
      <c r="C46" s="225">
        <v>2360</v>
      </c>
      <c r="D46" s="81" t="s">
        <v>36</v>
      </c>
      <c r="E46" s="129"/>
      <c r="F46" s="129"/>
      <c r="G46" s="82">
        <v>15000</v>
      </c>
    </row>
    <row r="47" spans="1:7" ht="30" customHeight="1" x14ac:dyDescent="0.2">
      <c r="A47" s="31"/>
      <c r="B47" s="225"/>
      <c r="C47" s="225"/>
      <c r="D47" s="88" t="s">
        <v>37</v>
      </c>
      <c r="E47" s="24"/>
      <c r="F47" s="24"/>
      <c r="G47" s="144">
        <v>8000</v>
      </c>
    </row>
    <row r="48" spans="1:7" ht="31.5" customHeight="1" x14ac:dyDescent="0.2">
      <c r="A48" s="31"/>
      <c r="B48" s="165">
        <v>85220</v>
      </c>
      <c r="C48" s="166">
        <v>2360</v>
      </c>
      <c r="D48" s="83" t="s">
        <v>29</v>
      </c>
      <c r="E48" s="84"/>
      <c r="F48" s="84"/>
      <c r="G48" s="85">
        <v>5750</v>
      </c>
    </row>
    <row r="49" spans="1:9" ht="27" customHeight="1" x14ac:dyDescent="0.2">
      <c r="A49" s="96">
        <v>853</v>
      </c>
      <c r="B49" s="25"/>
      <c r="C49" s="55"/>
      <c r="D49" s="56"/>
      <c r="E49" s="97">
        <f>SUM(E50:E52)</f>
        <v>338188</v>
      </c>
      <c r="F49" s="57"/>
      <c r="G49" s="58"/>
    </row>
    <row r="50" spans="1:9" ht="42" customHeight="1" x14ac:dyDescent="0.2">
      <c r="A50" s="22"/>
      <c r="B50" s="231">
        <v>85311</v>
      </c>
      <c r="C50" s="231">
        <v>2580</v>
      </c>
      <c r="D50" s="189" t="s">
        <v>39</v>
      </c>
      <c r="E50" s="103">
        <v>131040</v>
      </c>
      <c r="F50" s="57"/>
      <c r="G50" s="190"/>
    </row>
    <row r="51" spans="1:9" ht="50.25" customHeight="1" x14ac:dyDescent="0.2">
      <c r="A51" s="31"/>
      <c r="B51" s="232"/>
      <c r="C51" s="232"/>
      <c r="D51" s="189" t="s">
        <v>47</v>
      </c>
      <c r="E51" s="103">
        <v>113548</v>
      </c>
      <c r="F51" s="57"/>
      <c r="G51" s="191"/>
    </row>
    <row r="52" spans="1:9" ht="46.5" customHeight="1" x14ac:dyDescent="0.2">
      <c r="A52" s="31"/>
      <c r="B52" s="233"/>
      <c r="C52" s="233"/>
      <c r="D52" s="204" t="s">
        <v>38</v>
      </c>
      <c r="E52" s="93">
        <v>93600</v>
      </c>
      <c r="F52" s="205"/>
      <c r="G52" s="206"/>
    </row>
    <row r="53" spans="1:9" ht="23.1" customHeight="1" x14ac:dyDescent="0.2">
      <c r="A53" s="96">
        <v>855</v>
      </c>
      <c r="B53" s="25"/>
      <c r="C53" s="25"/>
      <c r="D53" s="56"/>
      <c r="E53" s="28"/>
      <c r="F53" s="57"/>
      <c r="G53" s="98">
        <f>SUM(G54,G55)</f>
        <v>3826826.74</v>
      </c>
    </row>
    <row r="54" spans="1:9" ht="27" customHeight="1" thickBot="1" x14ac:dyDescent="0.25">
      <c r="A54" s="207"/>
      <c r="B54" s="195">
        <v>85504</v>
      </c>
      <c r="C54" s="195">
        <v>2360</v>
      </c>
      <c r="D54" s="198" t="s">
        <v>24</v>
      </c>
      <c r="E54" s="195"/>
      <c r="F54" s="195"/>
      <c r="G54" s="208">
        <v>23000</v>
      </c>
    </row>
    <row r="55" spans="1:9" ht="22.5" customHeight="1" x14ac:dyDescent="0.2">
      <c r="A55" s="53"/>
      <c r="B55" s="209">
        <v>85510</v>
      </c>
      <c r="C55" s="209"/>
      <c r="D55" s="140"/>
      <c r="E55" s="209"/>
      <c r="F55" s="209"/>
      <c r="G55" s="210">
        <f>SUM(G56:G57)</f>
        <v>3803826.74</v>
      </c>
    </row>
    <row r="56" spans="1:9" ht="30.75" customHeight="1" x14ac:dyDescent="0.2">
      <c r="A56" s="31"/>
      <c r="B56" s="184"/>
      <c r="C56" s="183">
        <v>2360</v>
      </c>
      <c r="D56" s="86" t="s">
        <v>25</v>
      </c>
      <c r="E56" s="183"/>
      <c r="F56" s="183"/>
      <c r="G56" s="187">
        <v>3600000</v>
      </c>
    </row>
    <row r="57" spans="1:9" ht="30.75" customHeight="1" x14ac:dyDescent="0.2">
      <c r="A57" s="192"/>
      <c r="B57" s="186"/>
      <c r="C57" s="185">
        <v>2830</v>
      </c>
      <c r="D57" s="86" t="s">
        <v>46</v>
      </c>
      <c r="E57" s="185"/>
      <c r="F57" s="185"/>
      <c r="G57" s="187">
        <v>203826.74</v>
      </c>
    </row>
    <row r="58" spans="1:9" ht="30.75" customHeight="1" x14ac:dyDescent="0.2">
      <c r="A58" s="96">
        <v>921</v>
      </c>
      <c r="B58" s="185">
        <v>92105</v>
      </c>
      <c r="C58" s="185">
        <v>2360</v>
      </c>
      <c r="D58" s="189" t="s">
        <v>21</v>
      </c>
      <c r="E58" s="103"/>
      <c r="F58" s="193"/>
      <c r="G58" s="98">
        <v>68000</v>
      </c>
    </row>
    <row r="59" spans="1:9" ht="30.75" customHeight="1" thickBot="1" x14ac:dyDescent="0.25">
      <c r="A59" s="112">
        <v>926</v>
      </c>
      <c r="B59" s="172">
        <v>92605</v>
      </c>
      <c r="C59" s="155">
        <v>2360</v>
      </c>
      <c r="D59" s="145" t="s">
        <v>22</v>
      </c>
      <c r="E59" s="146"/>
      <c r="F59" s="147"/>
      <c r="G59" s="148">
        <v>200000</v>
      </c>
    </row>
    <row r="60" spans="1:9" ht="24.6" customHeight="1" thickBot="1" x14ac:dyDescent="0.25">
      <c r="A60" s="49"/>
      <c r="B60" s="44"/>
      <c r="C60" s="59"/>
      <c r="D60" s="114" t="s">
        <v>20</v>
      </c>
      <c r="E60" s="115"/>
      <c r="F60" s="116"/>
      <c r="G60" s="117">
        <f>G61+G62</f>
        <v>229853.49</v>
      </c>
    </row>
    <row r="61" spans="1:9" ht="29.25" customHeight="1" x14ac:dyDescent="0.2">
      <c r="A61" s="143">
        <v>851</v>
      </c>
      <c r="B61" s="149">
        <v>85195</v>
      </c>
      <c r="C61" s="150">
        <v>6230</v>
      </c>
      <c r="D61" s="151" t="s">
        <v>32</v>
      </c>
      <c r="E61" s="152"/>
      <c r="F61" s="153"/>
      <c r="G61" s="154">
        <v>140000</v>
      </c>
      <c r="I61" s="1"/>
    </row>
    <row r="62" spans="1:9" ht="29.25" customHeight="1" x14ac:dyDescent="0.2">
      <c r="A62" s="173">
        <v>921</v>
      </c>
      <c r="B62" s="170"/>
      <c r="C62" s="174"/>
      <c r="D62" s="113"/>
      <c r="E62" s="74"/>
      <c r="F62" s="175"/>
      <c r="G62" s="176">
        <f>SUM(G63,G64)</f>
        <v>89853.49</v>
      </c>
      <c r="I62" s="1"/>
    </row>
    <row r="63" spans="1:9" ht="29.25" customHeight="1" x14ac:dyDescent="0.2">
      <c r="A63" s="68"/>
      <c r="B63" s="234">
        <v>92120</v>
      </c>
      <c r="C63" s="230">
        <v>6570</v>
      </c>
      <c r="D63" s="179" t="s">
        <v>40</v>
      </c>
      <c r="E63" s="93"/>
      <c r="F63" s="177"/>
      <c r="G63" s="178">
        <v>19853.490000000002</v>
      </c>
      <c r="I63" s="1"/>
    </row>
    <row r="64" spans="1:9" ht="29.25" customHeight="1" thickBot="1" x14ac:dyDescent="0.25">
      <c r="A64" s="173"/>
      <c r="B64" s="235"/>
      <c r="C64" s="212"/>
      <c r="D64" s="179" t="s">
        <v>44</v>
      </c>
      <c r="E64" s="93"/>
      <c r="F64" s="177"/>
      <c r="G64" s="178">
        <v>70000</v>
      </c>
      <c r="I64" s="1"/>
    </row>
    <row r="65" spans="1:7" ht="24" customHeight="1" thickBot="1" x14ac:dyDescent="0.25">
      <c r="A65" s="222" t="s">
        <v>3</v>
      </c>
      <c r="B65" s="223"/>
      <c r="C65" s="223"/>
      <c r="D65" s="224"/>
      <c r="E65" s="128">
        <f>SUM(E6,E39)</f>
        <v>2428688</v>
      </c>
      <c r="F65" s="60"/>
      <c r="G65" s="127">
        <f>SUM(G6,G39)</f>
        <v>15499313.23</v>
      </c>
    </row>
    <row r="66" spans="1:7" ht="29.25" customHeight="1" x14ac:dyDescent="0.2">
      <c r="A66" s="61"/>
      <c r="B66" s="61"/>
      <c r="C66" s="61"/>
      <c r="D66" s="61"/>
      <c r="E66" s="61"/>
      <c r="F66" s="61"/>
      <c r="G66" s="61"/>
    </row>
    <row r="67" spans="1:7" x14ac:dyDescent="0.2">
      <c r="A67" s="61"/>
      <c r="B67" s="61"/>
      <c r="C67" s="61"/>
      <c r="D67" s="61"/>
      <c r="E67" s="61"/>
      <c r="F67" s="61"/>
      <c r="G67" s="61"/>
    </row>
    <row r="68" spans="1:7" x14ac:dyDescent="0.2">
      <c r="A68" s="61"/>
      <c r="B68" s="61"/>
      <c r="C68" s="61"/>
      <c r="D68" s="61"/>
      <c r="E68" s="62"/>
      <c r="F68" s="61"/>
      <c r="G68" s="61"/>
    </row>
    <row r="69" spans="1:7" x14ac:dyDescent="0.2">
      <c r="A69" s="61"/>
      <c r="B69" s="61"/>
      <c r="C69" s="61"/>
      <c r="D69" s="61"/>
      <c r="E69" s="61"/>
      <c r="F69" s="61"/>
      <c r="G69" s="61"/>
    </row>
    <row r="70" spans="1:7" x14ac:dyDescent="0.2">
      <c r="A70" s="61"/>
      <c r="B70" s="61"/>
      <c r="C70" s="61"/>
      <c r="D70" s="61"/>
      <c r="E70" s="61"/>
      <c r="F70" s="62"/>
      <c r="G70" s="61"/>
    </row>
    <row r="71" spans="1:7" x14ac:dyDescent="0.2">
      <c r="A71" s="61"/>
      <c r="B71" s="61"/>
      <c r="C71" s="61"/>
      <c r="D71" s="61"/>
      <c r="E71" s="61"/>
      <c r="F71" s="61"/>
      <c r="G71" s="61"/>
    </row>
    <row r="73" spans="1:7" x14ac:dyDescent="0.2">
      <c r="E73" s="15"/>
      <c r="F73" s="15"/>
    </row>
  </sheetData>
  <mergeCells count="20">
    <mergeCell ref="A65:D65"/>
    <mergeCell ref="B46:B47"/>
    <mergeCell ref="C46:C47"/>
    <mergeCell ref="A6:D6"/>
    <mergeCell ref="A39:D39"/>
    <mergeCell ref="C37:C38"/>
    <mergeCell ref="C20:C22"/>
    <mergeCell ref="C29:C30"/>
    <mergeCell ref="C50:C52"/>
    <mergeCell ref="B50:B52"/>
    <mergeCell ref="C12:C13"/>
    <mergeCell ref="B63:B64"/>
    <mergeCell ref="C63:C64"/>
    <mergeCell ref="C26:C28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orientation="landscape" useFirstPageNumber="1" r:id="rId1"/>
  <headerFooter alignWithMargins="0">
    <oddHeader xml:space="preserve">&amp;R&amp;9Załącznik nr 5
do UCHWAŁY Nr 
RADY POWIATU w RADOMIU
z dnia
Zmiany do Załącznika Nr 1 do UCHWAŁY BUDŻETOWEJ Nr 644/LXII/2023 z dnia 28 grudnia 2023 r. 
                          </oddHeader>
    <oddFooter>Strona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2024-11-18T14:22:28Z</cp:lastPrinted>
  <dcterms:created xsi:type="dcterms:W3CDTF">1998-12-09T13:02:10Z</dcterms:created>
  <dcterms:modified xsi:type="dcterms:W3CDTF">2024-11-18T14:22:29Z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