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52511"/>
</workbook>
</file>

<file path=xl/calcChain.xml><?xml version="1.0" encoding="utf-8"?>
<calcChain xmlns="http://schemas.openxmlformats.org/spreadsheetml/2006/main">
  <c r="G42" i="24" l="1"/>
  <c r="G53" i="24" l="1"/>
  <c r="G55" i="24"/>
  <c r="G36" i="24" l="1"/>
  <c r="G35" i="24" s="1"/>
  <c r="G62" i="24" l="1"/>
  <c r="G60" i="24" s="1"/>
  <c r="G11" i="24" l="1"/>
  <c r="G14" i="24" l="1"/>
  <c r="G31" i="24" l="1"/>
  <c r="E31" i="24"/>
  <c r="E22" i="24" s="1"/>
  <c r="G9" i="24" l="1"/>
  <c r="E49" i="24" l="1"/>
  <c r="G23" i="24" l="1"/>
  <c r="G22" i="24" s="1"/>
  <c r="G17" i="24" l="1"/>
  <c r="G8" i="24" s="1"/>
  <c r="G46" i="24"/>
  <c r="E8" i="24"/>
  <c r="E6" i="24" s="1"/>
  <c r="E42" i="24"/>
  <c r="E40" i="24" s="1"/>
  <c r="G40" i="24" l="1"/>
  <c r="E66" i="24"/>
  <c r="G6" i="24" l="1"/>
  <c r="G66" i="24" s="1"/>
</calcChain>
</file>

<file path=xl/comments1.xml><?xml version="1.0" encoding="utf-8"?>
<comments xmlns="http://schemas.openxmlformats.org/spreadsheetml/2006/main">
  <authors>
    <author>mmastalarek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<sst xmlns="http://schemas.openxmlformats.org/spreadsheetml/2006/main" count="57" uniqueCount="49">
  <si>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</si>
  <si>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</si>
  <si>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</si>
  <si>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</si>
  <si>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</si>
  <si>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</si>
  <si>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</si>
  <si>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</si>
  <si>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</si>
  <si>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</si>
  <si>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</si>
  <si>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</si>
  <si>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</si>
  <si>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</si>
  <si>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SPZZOZ - Szpital w Iłży</t>
  </si>
  <si>
    <t>Gmina Miasta Radomia</t>
  </si>
  <si>
    <t>Powiat Szydłowiecki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</si>
  <si>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</si>
  <si>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</si>
  <si>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</si>
  <si>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</si>
  <si>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</si>
  <si>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</si>
  <si>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</si>
  <si>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</si>
  <si>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Powiat Przysuski</t>
  </si>
  <si>
    <t>Gmina Miasta Pionki</t>
  </si>
  <si>
    <t>Powiatowy Instytut Kultury</t>
  </si>
  <si>
    <t>Gmina Wierzbica</t>
  </si>
  <si>
    <t>Gmina Jedlińsk</t>
  </si>
  <si>
    <t>Miasto i Gmina Skaryszew</t>
  </si>
  <si>
    <t>Powiat Grójecki</t>
  </si>
  <si>
    <t>Miasto Pionki</t>
  </si>
  <si>
    <t>Dotacje udzielane w 2025 roku z budżetu podmiotom należącym i nienależącym do sektora finansów publicznych</t>
  </si>
  <si>
    <t>przeciwdziałanie przemocy domowej poprzez realizację programu służącego działaniom profilaktycznym</t>
  </si>
  <si>
    <t>przeciwdziałanie przemocy domowej poprzez promowanie zdrowego stylu życia wolnego od alkoholu i narkomanii</t>
  </si>
  <si>
    <t>Powiat Zamojski</t>
  </si>
  <si>
    <t>Gmina Pionki</t>
  </si>
  <si>
    <t>SPZZOZ w Pionkach</t>
  </si>
  <si>
    <t>Konserwacja polichromii w prezbiterium kościoła pw. Wniebowzięcia NMP w Iłży</t>
  </si>
  <si>
    <t>Remont konserwatorski budynku kościoła pw. św. Barbary w Pionkach</t>
  </si>
  <si>
    <t>zapewnienie osobom z zaburzeniami psychicznymi, w tym osobom uzależnionym oraz doświadczającym kryzysu psychicznego, wszechstronnej i kompleksowej opieki oraz wsparcia adekwatnego do ich potrzeb</t>
  </si>
  <si>
    <t>Prace remontowo-konserwatorskie pokrycia dachowego kościoła pw. św. Idziego w Suchej</t>
  </si>
  <si>
    <t>Budowa Hospicjum stacjonarnego - Gościniec Królowej Apostołów</t>
  </si>
  <si>
    <t>dofinansowanie działalności Warsztatu Terapii Zajęciowej w Dąbrówce Nagórnej - Gmina Zakrzew (z powiatu radomskiego - 18.144 złote, Gminy Zakrzew - 56.160 złotych, Gminy Miasta Radom - 43.017 złotych)</t>
  </si>
  <si>
    <t xml:space="preserve">dofinansowanie działalności Warsztatu Terapii Zajęciowej w Młodocinie Większym - Gmina Wolanów (z powiatu radomskiego - 47.057 złotych, Gminy Wolanów - 46.800 złotych, powiatu szydłowieckiego - 3.910 złotych)                 </t>
  </si>
  <si>
    <t>dofinansowanie działalności Warsztatu Terapii Zajęciowej w Jedlance Starej - Gmina        Iłża (z powiatu radomskiego - 136.874 złote, Gminy Skaryszew - 20.000 złotych)</t>
  </si>
  <si>
    <t>dofinansowanie wynagrodzeń pracowników placówki opiekuńczo-wychowawczej</t>
  </si>
  <si>
    <t>Certyfikacja SIMP jako instytucji certyfikującej w ramach Zintegrowanego Systemu Kwalifikacji dla potrzeb BCU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</si>
</sst>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0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sz val="11"/>
      <color rgb="FFFF000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43" fontId="0" fillId="0" borderId="0" xfId="0" applyNumberFormat="1"/>
    <xf numFmtId="0" fontId="10" fillId="0" borderId="8" xfId="0" applyFont="1" applyBorder="1" applyAlignment="1">
      <alignment horizontal="center" vertical="center"/>
    </xf>
    <xf numFmtId="43" fontId="9" fillId="0" borderId="12" xfId="0" applyNumberFormat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7" fillId="0" borderId="12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3" fontId="14" fillId="0" borderId="2" xfId="1" applyFont="1" applyBorder="1" applyAlignment="1">
      <alignment horizontal="center" vertical="center"/>
    </xf>
    <xf numFmtId="43" fontId="13" fillId="0" borderId="2" xfId="1" applyFont="1" applyBorder="1" applyAlignment="1">
      <alignment vertical="center"/>
    </xf>
    <xf numFmtId="43" fontId="14" fillId="0" borderId="18" xfId="1" applyFont="1" applyBorder="1" applyAlignment="1">
      <alignment horizontal="center" vertical="center"/>
    </xf>
    <xf numFmtId="43" fontId="13" fillId="0" borderId="18" xfId="1" applyFont="1" applyBorder="1" applyAlignment="1">
      <alignment vertical="center"/>
    </xf>
    <xf numFmtId="0" fontId="14" fillId="0" borderId="21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43" fontId="13" fillId="0" borderId="20" xfId="1" applyFont="1" applyBorder="1" applyAlignment="1">
      <alignment horizontal="center" vertical="center"/>
    </xf>
    <xf numFmtId="43" fontId="13" fillId="0" borderId="20" xfId="1" applyFont="1" applyBorder="1" applyAlignment="1">
      <alignment vertical="center"/>
    </xf>
    <xf numFmtId="43" fontId="13" fillId="0" borderId="7" xfId="1" applyFont="1" applyBorder="1" applyAlignment="1">
      <alignment horizontal="center" vertical="center"/>
    </xf>
    <xf numFmtId="43" fontId="13" fillId="0" borderId="7" xfId="1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43" fontId="13" fillId="0" borderId="18" xfId="1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43" fontId="15" fillId="0" borderId="22" xfId="1" applyFont="1" applyBorder="1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3" fontId="13" fillId="0" borderId="8" xfId="1" applyFont="1" applyBorder="1" applyAlignment="1">
      <alignment horizontal="center" vertical="center"/>
    </xf>
    <xf numFmtId="43" fontId="13" fillId="0" borderId="8" xfId="1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43" fontId="14" fillId="0" borderId="8" xfId="0" applyNumberFormat="1" applyFont="1" applyBorder="1" applyAlignment="1">
      <alignment horizontal="center" vertical="center"/>
    </xf>
    <xf numFmtId="43" fontId="14" fillId="0" borderId="12" xfId="0" applyNumberFormat="1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/>
    <xf numFmtId="43" fontId="13" fillId="0" borderId="17" xfId="0" applyNumberFormat="1" applyFont="1" applyBorder="1" applyAlignment="1">
      <alignment vertical="center"/>
    </xf>
    <xf numFmtId="0" fontId="13" fillId="0" borderId="18" xfId="0" applyFont="1" applyBorder="1"/>
    <xf numFmtId="0" fontId="13" fillId="0" borderId="20" xfId="0" applyFont="1" applyBorder="1"/>
    <xf numFmtId="0" fontId="13" fillId="0" borderId="8" xfId="0" applyFont="1" applyBorder="1" applyAlignment="1">
      <alignment vertical="center"/>
    </xf>
    <xf numFmtId="0" fontId="17" fillId="0" borderId="8" xfId="0" applyFont="1" applyBorder="1"/>
    <xf numFmtId="0" fontId="13" fillId="0" borderId="0" xfId="0" applyFont="1"/>
    <xf numFmtId="43" fontId="13" fillId="0" borderId="0" xfId="0" applyNumberFormat="1" applyFont="1"/>
    <xf numFmtId="0" fontId="3" fillId="0" borderId="44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43" fontId="3" fillId="0" borderId="42" xfId="0" applyNumberFormat="1" applyFont="1" applyBorder="1" applyAlignment="1">
      <alignment horizontal="center" vertical="center"/>
    </xf>
    <xf numFmtId="43" fontId="3" fillId="0" borderId="41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43" fontId="3" fillId="0" borderId="18" xfId="0" applyNumberFormat="1" applyFont="1" applyBorder="1" applyAlignment="1">
      <alignment horizontal="center" vertical="center"/>
    </xf>
    <xf numFmtId="43" fontId="5" fillId="0" borderId="22" xfId="0" applyNumberFormat="1" applyFont="1" applyBorder="1" applyAlignment="1">
      <alignment horizontal="center" vertical="center"/>
    </xf>
    <xf numFmtId="43" fontId="5" fillId="0" borderId="20" xfId="1" applyFont="1" applyBorder="1" applyAlignment="1">
      <alignment vertical="center"/>
    </xf>
    <xf numFmtId="0" fontId="5" fillId="0" borderId="20" xfId="0" applyFont="1" applyBorder="1"/>
    <xf numFmtId="0" fontId="13" fillId="0" borderId="18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43" fontId="5" fillId="0" borderId="22" xfId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43" fontId="3" fillId="0" borderId="7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43" fontId="3" fillId="0" borderId="18" xfId="1" applyFont="1" applyBorder="1" applyAlignment="1">
      <alignment horizontal="center" vertical="center"/>
    </xf>
    <xf numFmtId="43" fontId="5" fillId="0" borderId="18" xfId="1" applyFont="1" applyBorder="1" applyAlignment="1">
      <alignment vertical="center"/>
    </xf>
    <xf numFmtId="43" fontId="5" fillId="0" borderId="22" xfId="1" applyFont="1" applyBorder="1" applyAlignment="1">
      <alignment vertical="center"/>
    </xf>
    <xf numFmtId="43" fontId="5" fillId="0" borderId="26" xfId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3" fontId="3" fillId="0" borderId="2" xfId="1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5" fillId="0" borderId="7" xfId="1" applyFont="1" applyBorder="1" applyAlignment="1">
      <alignment vertical="center"/>
    </xf>
    <xf numFmtId="43" fontId="5" fillId="0" borderId="19" xfId="1" applyFont="1" applyBorder="1" applyAlignment="1">
      <alignment vertical="center"/>
    </xf>
    <xf numFmtId="0" fontId="5" fillId="0" borderId="43" xfId="0" applyFont="1" applyBorder="1" applyAlignment="1">
      <alignment horizontal="left" vertical="center" wrapText="1"/>
    </xf>
    <xf numFmtId="43" fontId="5" fillId="0" borderId="45" xfId="1" applyFont="1" applyBorder="1" applyAlignment="1">
      <alignment vertical="center"/>
    </xf>
    <xf numFmtId="43" fontId="5" fillId="0" borderId="2" xfId="1" applyFont="1" applyBorder="1" applyAlignment="1">
      <alignment horizontal="center" vertical="center"/>
    </xf>
    <xf numFmtId="43" fontId="5" fillId="0" borderId="2" xfId="1" applyFont="1" applyBorder="1" applyAlignment="1">
      <alignment vertical="center"/>
    </xf>
    <xf numFmtId="43" fontId="18" fillId="0" borderId="17" xfId="1" applyFont="1" applyBorder="1" applyAlignment="1">
      <alignment vertical="center"/>
    </xf>
    <xf numFmtId="43" fontId="18" fillId="0" borderId="7" xfId="1" applyFont="1" applyBorder="1" applyAlignment="1">
      <alignment horizontal="center" vertical="center"/>
    </xf>
    <xf numFmtId="43" fontId="18" fillId="0" borderId="19" xfId="1" applyFont="1" applyBorder="1" applyAlignment="1">
      <alignment vertical="center"/>
    </xf>
    <xf numFmtId="43" fontId="5" fillId="0" borderId="17" xfId="1" applyFont="1" applyBorder="1" applyAlignment="1">
      <alignment vertical="center"/>
    </xf>
    <xf numFmtId="43" fontId="18" fillId="0" borderId="18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43" fontId="5" fillId="0" borderId="8" xfId="1" applyFont="1" applyBorder="1" applyAlignment="1">
      <alignment vertical="center"/>
    </xf>
    <xf numFmtId="0" fontId="5" fillId="0" borderId="8" xfId="0" applyFont="1" applyBorder="1"/>
    <xf numFmtId="43" fontId="3" fillId="0" borderId="12" xfId="1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43" fontId="3" fillId="0" borderId="24" xfId="0" applyNumberFormat="1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3" fontId="3" fillId="0" borderId="8" xfId="0" applyNumberFormat="1" applyFont="1" applyBorder="1" applyAlignment="1">
      <alignment vertical="center"/>
    </xf>
    <xf numFmtId="43" fontId="3" fillId="0" borderId="15" xfId="0" applyNumberFormat="1" applyFont="1" applyBorder="1" applyAlignment="1">
      <alignment vertical="center"/>
    </xf>
    <xf numFmtId="0" fontId="3" fillId="0" borderId="35" xfId="0" applyFont="1" applyBorder="1" applyAlignment="1">
      <alignment horizontal="center" vertical="center"/>
    </xf>
    <xf numFmtId="43" fontId="3" fillId="0" borderId="35" xfId="0" applyNumberFormat="1" applyFont="1" applyBorder="1" applyAlignment="1">
      <alignment horizontal="center" vertical="center"/>
    </xf>
    <xf numFmtId="43" fontId="3" fillId="0" borderId="40" xfId="0" applyNumberFormat="1" applyFont="1" applyBorder="1" applyAlignment="1">
      <alignment horizontal="center" vertical="center"/>
    </xf>
    <xf numFmtId="43" fontId="3" fillId="0" borderId="25" xfId="0" applyNumberFormat="1" applyFont="1" applyBorder="1" applyAlignment="1">
      <alignment horizontal="center" vertical="center"/>
    </xf>
    <xf numFmtId="43" fontId="19" fillId="0" borderId="12" xfId="0" applyNumberFormat="1" applyFont="1" applyBorder="1" applyAlignment="1">
      <alignment vertical="center"/>
    </xf>
    <xf numFmtId="43" fontId="19" fillId="0" borderId="8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/>
    </xf>
    <xf numFmtId="43" fontId="3" fillId="0" borderId="17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43" fontId="13" fillId="0" borderId="43" xfId="1" applyFont="1" applyBorder="1" applyAlignment="1">
      <alignment horizontal="center" vertical="center"/>
    </xf>
    <xf numFmtId="43" fontId="13" fillId="0" borderId="43" xfId="1" applyFont="1" applyBorder="1" applyAlignment="1">
      <alignment vertical="center"/>
    </xf>
    <xf numFmtId="43" fontId="5" fillId="0" borderId="7" xfId="1" applyFont="1" applyBorder="1" applyAlignment="1">
      <alignment horizontal="center" vertical="center"/>
    </xf>
    <xf numFmtId="43" fontId="5" fillId="0" borderId="19" xfId="1" applyFont="1" applyBorder="1" applyAlignment="1">
      <alignment horizontal="center" vertical="center"/>
    </xf>
    <xf numFmtId="43" fontId="5" fillId="0" borderId="28" xfId="1" applyFont="1" applyBorder="1" applyAlignment="1">
      <alignment vertical="center"/>
    </xf>
    <xf numFmtId="0" fontId="5" fillId="0" borderId="28" xfId="0" applyFont="1" applyBorder="1"/>
    <xf numFmtId="43" fontId="3" fillId="0" borderId="49" xfId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3" fontId="7" fillId="0" borderId="19" xfId="0" applyNumberFormat="1" applyFont="1" applyBorder="1" applyAlignment="1">
      <alignment horizontal="center" vertical="center"/>
    </xf>
    <xf numFmtId="43" fontId="5" fillId="0" borderId="22" xfId="0" applyNumberFormat="1" applyFont="1" applyBorder="1" applyAlignment="1">
      <alignment vertical="center"/>
    </xf>
    <xf numFmtId="0" fontId="5" fillId="0" borderId="20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28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/>
    <xf numFmtId="0" fontId="5" fillId="0" borderId="28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5" fillId="0" borderId="28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left" vertical="center" wrapText="1"/>
    </xf>
    <xf numFmtId="43" fontId="16" fillId="0" borderId="28" xfId="0" applyNumberFormat="1" applyFont="1" applyBorder="1" applyAlignment="1">
      <alignment horizontal="center" vertical="center"/>
    </xf>
    <xf numFmtId="43" fontId="7" fillId="0" borderId="1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3" fontId="7" fillId="0" borderId="22" xfId="0" applyNumberFormat="1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6" xfId="0" applyFont="1" applyBorder="1" applyAlignment="1">
      <alignment horizontal="left" vertical="center" wrapText="1"/>
    </xf>
    <xf numFmtId="43" fontId="3" fillId="0" borderId="46" xfId="1" applyFont="1" applyBorder="1" applyAlignment="1">
      <alignment horizontal="center" vertical="center"/>
    </xf>
    <xf numFmtId="43" fontId="3" fillId="0" borderId="46" xfId="1" applyFont="1" applyBorder="1" applyAlignment="1">
      <alignment vertical="center"/>
    </xf>
    <xf numFmtId="43" fontId="3" fillId="0" borderId="48" xfId="1" applyFont="1" applyBorder="1" applyAlignment="1">
      <alignment vertical="center"/>
    </xf>
    <xf numFmtId="43" fontId="3" fillId="0" borderId="46" xfId="0" applyNumberFormat="1" applyFont="1" applyBorder="1" applyAlignment="1">
      <alignment horizontal="center" vertical="center"/>
    </xf>
    <xf numFmtId="43" fontId="3" fillId="0" borderId="48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3" fontId="5" fillId="0" borderId="17" xfId="1" applyFont="1" applyBorder="1" applyAlignment="1">
      <alignment horizontal="center" vertical="center"/>
    </xf>
    <xf numFmtId="43" fontId="0" fillId="0" borderId="17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4" fillId="0" borderId="27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5" fillId="0" borderId="43" xfId="0" applyFont="1" applyBorder="1" applyAlignment="1">
      <alignment vertical="center" wrapText="1"/>
    </xf>
    <xf numFmtId="43" fontId="5" fillId="0" borderId="43" xfId="1" applyFont="1" applyBorder="1" applyAlignment="1">
      <alignment vertical="center"/>
    </xf>
    <xf numFmtId="0" fontId="13" fillId="0" borderId="43" xfId="0" applyFont="1" applyBorder="1"/>
    <xf numFmtId="0" fontId="13" fillId="0" borderId="46" xfId="0" applyFont="1" applyBorder="1" applyAlignment="1">
      <alignment vertical="center" wrapText="1"/>
    </xf>
    <xf numFmtId="43" fontId="13" fillId="0" borderId="46" xfId="1" applyFont="1" applyBorder="1" applyAlignment="1">
      <alignment vertical="center"/>
    </xf>
    <xf numFmtId="0" fontId="13" fillId="0" borderId="46" xfId="0" applyFont="1" applyBorder="1"/>
    <xf numFmtId="0" fontId="5" fillId="0" borderId="46" xfId="0" applyFont="1" applyBorder="1" applyAlignment="1">
      <alignment vertical="center"/>
    </xf>
    <xf numFmtId="0" fontId="5" fillId="0" borderId="46" xfId="0" applyFont="1" applyBorder="1" applyAlignment="1">
      <alignment vertical="center" wrapText="1"/>
    </xf>
    <xf numFmtId="43" fontId="5" fillId="0" borderId="46" xfId="1" applyFont="1" applyBorder="1" applyAlignment="1">
      <alignment vertical="center"/>
    </xf>
    <xf numFmtId="0" fontId="5" fillId="0" borderId="46" xfId="0" applyFont="1" applyBorder="1"/>
    <xf numFmtId="0" fontId="5" fillId="0" borderId="43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5" fillId="0" borderId="43" xfId="0" applyFont="1" applyBorder="1"/>
    <xf numFmtId="43" fontId="1" fillId="0" borderId="26" xfId="1" applyFont="1" applyBorder="1" applyAlignment="1">
      <alignment vertical="center"/>
    </xf>
    <xf numFmtId="43" fontId="1" fillId="0" borderId="45" xfId="1" applyFont="1" applyBorder="1" applyAlignment="1">
      <alignment vertical="center"/>
    </xf>
    <xf numFmtId="43" fontId="7" fillId="0" borderId="17" xfId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43" fontId="16" fillId="0" borderId="7" xfId="0" applyNumberFormat="1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43" fontId="13" fillId="0" borderId="46" xfId="1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43" fontId="0" fillId="0" borderId="49" xfId="0" applyNumberFormat="1" applyFont="1" applyBorder="1" applyAlignment="1">
      <alignment horizontal="center" vertical="center"/>
    </xf>
    <xf numFmtId="43" fontId="16" fillId="0" borderId="8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3" fontId="3" fillId="0" borderId="19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4"/>
  <sheetViews>
    <sheetView tabSelected="1" topLeftCell="A61" workbookViewId="0">
      <selection activeCell="L18" sqref="L18"/>
    </sheetView>
  </sheetViews>
  <sheetFormatPr defaultRowHeight="12.75" x14ac:dyDescent="0.2"/>
  <cols>
    <col min="1" max="1" width="6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 x14ac:dyDescent="0.2">
      <c r="A1" s="224" t="s">
        <v>33</v>
      </c>
      <c r="B1" s="224"/>
      <c r="C1" s="224"/>
      <c r="D1" s="224"/>
      <c r="E1" s="224"/>
      <c r="F1" s="224"/>
      <c r="G1" s="224"/>
    </row>
    <row r="2" spans="1:7" ht="4.5" customHeight="1" thickBot="1" x14ac:dyDescent="0.25">
      <c r="D2" s="1"/>
      <c r="E2" s="2"/>
    </row>
    <row r="3" spans="1:7" ht="15" customHeight="1" x14ac:dyDescent="0.2">
      <c r="A3" s="225" t="s">
        <v>0</v>
      </c>
      <c r="B3" s="227" t="s">
        <v>1</v>
      </c>
      <c r="C3" s="227" t="s">
        <v>5</v>
      </c>
      <c r="D3" s="227" t="s">
        <v>4</v>
      </c>
      <c r="E3" s="229" t="s">
        <v>6</v>
      </c>
      <c r="F3" s="230"/>
      <c r="G3" s="231"/>
    </row>
    <row r="4" spans="1:7" ht="17.25" customHeight="1" x14ac:dyDescent="0.2">
      <c r="A4" s="226"/>
      <c r="B4" s="228"/>
      <c r="C4" s="228"/>
      <c r="D4" s="228"/>
      <c r="E4" s="3" t="s">
        <v>7</v>
      </c>
      <c r="F4" s="3" t="s">
        <v>8</v>
      </c>
      <c r="G4" s="9" t="s">
        <v>9</v>
      </c>
    </row>
    <row r="5" spans="1:7" s="4" customFormat="1" ht="9" thickBot="1" x14ac:dyDescent="0.2">
      <c r="A5" s="5">
        <v>1</v>
      </c>
      <c r="B5" s="6">
        <v>2</v>
      </c>
      <c r="C5" s="6">
        <v>3</v>
      </c>
      <c r="D5" s="6">
        <v>4</v>
      </c>
      <c r="E5" s="14">
        <v>5</v>
      </c>
      <c r="F5" s="13">
        <v>6</v>
      </c>
      <c r="G5" s="10">
        <v>7</v>
      </c>
    </row>
    <row r="6" spans="1:7" s="4" customFormat="1" ht="23.1" customHeight="1" thickBot="1" x14ac:dyDescent="0.2">
      <c r="A6" s="214" t="s">
        <v>10</v>
      </c>
      <c r="B6" s="215"/>
      <c r="C6" s="215"/>
      <c r="D6" s="215"/>
      <c r="E6" s="18">
        <f>SUM(E8)</f>
        <v>2170650</v>
      </c>
      <c r="F6" s="7"/>
      <c r="G6" s="19">
        <f>SUM(G8,G35)</f>
        <v>4039434</v>
      </c>
    </row>
    <row r="7" spans="1:7" s="4" customFormat="1" ht="23.1" customHeight="1" thickBot="1" x14ac:dyDescent="0.2">
      <c r="A7" s="11"/>
      <c r="B7" s="12"/>
      <c r="C7" s="12"/>
      <c r="D7" s="8" t="s">
        <v>11</v>
      </c>
      <c r="E7" s="16"/>
      <c r="F7" s="12"/>
      <c r="G7" s="17"/>
    </row>
    <row r="8" spans="1:7" s="4" customFormat="1" ht="23.1" customHeight="1" x14ac:dyDescent="0.15">
      <c r="A8" s="20"/>
      <c r="B8" s="21"/>
      <c r="C8" s="21"/>
      <c r="D8" s="114" t="s">
        <v>13</v>
      </c>
      <c r="E8" s="113">
        <f>SUM(E22)</f>
        <v>2170650</v>
      </c>
      <c r="F8" s="21"/>
      <c r="G8" s="120">
        <f>SUM(G9,G11,G14,G17,G22)</f>
        <v>1179897</v>
      </c>
    </row>
    <row r="9" spans="1:7" s="4" customFormat="1" ht="21" customHeight="1" x14ac:dyDescent="0.15">
      <c r="A9" s="62">
        <v>600</v>
      </c>
      <c r="B9" s="63">
        <v>60004</v>
      </c>
      <c r="C9" s="63"/>
      <c r="D9" s="64"/>
      <c r="E9" s="65"/>
      <c r="F9" s="63"/>
      <c r="G9" s="66">
        <f>SUM(G10:G10)</f>
        <v>25000</v>
      </c>
    </row>
    <row r="10" spans="1:7" s="4" customFormat="1" ht="23.25" customHeight="1" x14ac:dyDescent="0.15">
      <c r="A10" s="67"/>
      <c r="B10" s="68"/>
      <c r="C10" s="68">
        <v>2320</v>
      </c>
      <c r="D10" s="173" t="s">
        <v>31</v>
      </c>
      <c r="E10" s="69"/>
      <c r="F10" s="68"/>
      <c r="G10" s="70">
        <v>25000</v>
      </c>
    </row>
    <row r="11" spans="1:7" s="4" customFormat="1" ht="21.75" customHeight="1" x14ac:dyDescent="0.15">
      <c r="A11" s="92">
        <v>851</v>
      </c>
      <c r="B11" s="155"/>
      <c r="C11" s="155"/>
      <c r="D11" s="173"/>
      <c r="E11" s="69"/>
      <c r="F11" s="155"/>
      <c r="G11" s="161">
        <f>SUM(G12,G13)</f>
        <v>542059</v>
      </c>
    </row>
    <row r="12" spans="1:7" s="4" customFormat="1" ht="25.5" customHeight="1" x14ac:dyDescent="0.15">
      <c r="A12" s="67"/>
      <c r="B12" s="154">
        <v>85111</v>
      </c>
      <c r="C12" s="154">
        <v>2560</v>
      </c>
      <c r="D12" s="83" t="s">
        <v>14</v>
      </c>
      <c r="E12" s="125"/>
      <c r="F12" s="154"/>
      <c r="G12" s="172">
        <v>482727</v>
      </c>
    </row>
    <row r="13" spans="1:7" s="4" customFormat="1" ht="28.5" customHeight="1" x14ac:dyDescent="0.15">
      <c r="A13" s="77"/>
      <c r="B13" s="156">
        <v>85149</v>
      </c>
      <c r="C13" s="156">
        <v>2780</v>
      </c>
      <c r="D13" s="85" t="s">
        <v>38</v>
      </c>
      <c r="E13" s="86"/>
      <c r="F13" s="156"/>
      <c r="G13" s="127">
        <v>59332</v>
      </c>
    </row>
    <row r="14" spans="1:7" s="4" customFormat="1" ht="24.75" customHeight="1" x14ac:dyDescent="0.15">
      <c r="A14" s="77">
        <v>852</v>
      </c>
      <c r="B14" s="137">
        <v>85220</v>
      </c>
      <c r="C14" s="137"/>
      <c r="D14" s="85"/>
      <c r="E14" s="86"/>
      <c r="F14" s="137"/>
      <c r="G14" s="140">
        <f>SUM(G15:G16)</f>
        <v>40950</v>
      </c>
    </row>
    <row r="15" spans="1:7" s="4" customFormat="1" ht="24" customHeight="1" x14ac:dyDescent="0.15">
      <c r="A15" s="67"/>
      <c r="B15" s="136"/>
      <c r="C15" s="137">
        <v>2320</v>
      </c>
      <c r="D15" s="85" t="s">
        <v>15</v>
      </c>
      <c r="E15" s="86"/>
      <c r="F15" s="137"/>
      <c r="G15" s="127">
        <v>21000</v>
      </c>
    </row>
    <row r="16" spans="1:7" s="4" customFormat="1" ht="21" customHeight="1" x14ac:dyDescent="0.15">
      <c r="A16" s="77"/>
      <c r="B16" s="137"/>
      <c r="C16" s="137">
        <v>2710</v>
      </c>
      <c r="D16" s="85" t="s">
        <v>36</v>
      </c>
      <c r="E16" s="86"/>
      <c r="F16" s="137"/>
      <c r="G16" s="127">
        <v>19950</v>
      </c>
    </row>
    <row r="17" spans="1:7" s="4" customFormat="1" ht="22.5" customHeight="1" x14ac:dyDescent="0.15">
      <c r="A17" s="92">
        <v>853</v>
      </c>
      <c r="B17" s="84">
        <v>85311</v>
      </c>
      <c r="C17" s="25"/>
      <c r="D17" s="25"/>
      <c r="E17" s="26"/>
      <c r="F17" s="27"/>
      <c r="G17" s="94">
        <f>SUM(G18:G21)</f>
        <v>297213</v>
      </c>
    </row>
    <row r="18" spans="1:7" s="4" customFormat="1" ht="24.75" customHeight="1" x14ac:dyDescent="0.15">
      <c r="A18" s="22"/>
      <c r="B18" s="23"/>
      <c r="C18" s="68">
        <v>2310</v>
      </c>
      <c r="D18" s="87" t="s">
        <v>26</v>
      </c>
      <c r="E18" s="88"/>
      <c r="F18" s="89"/>
      <c r="G18" s="90">
        <v>136874</v>
      </c>
    </row>
    <row r="19" spans="1:7" s="4" customFormat="1" ht="24" customHeight="1" thickBot="1" x14ac:dyDescent="0.2">
      <c r="A19" s="30"/>
      <c r="B19" s="31"/>
      <c r="C19" s="218">
        <v>2320</v>
      </c>
      <c r="D19" s="87" t="s">
        <v>15</v>
      </c>
      <c r="E19" s="28"/>
      <c r="F19" s="29"/>
      <c r="G19" s="90">
        <v>78214</v>
      </c>
    </row>
    <row r="20" spans="1:7" s="4" customFormat="1" ht="19.5" customHeight="1" thickBot="1" x14ac:dyDescent="0.2">
      <c r="A20" s="32"/>
      <c r="B20" s="74"/>
      <c r="C20" s="219"/>
      <c r="D20" s="81" t="s">
        <v>16</v>
      </c>
      <c r="E20" s="33"/>
      <c r="F20" s="34"/>
      <c r="G20" s="91">
        <v>78214</v>
      </c>
    </row>
    <row r="21" spans="1:7" s="4" customFormat="1" ht="18.75" customHeight="1" thickBot="1" x14ac:dyDescent="0.2">
      <c r="A21" s="39"/>
      <c r="B21" s="75"/>
      <c r="C21" s="219"/>
      <c r="D21" s="97" t="s">
        <v>25</v>
      </c>
      <c r="E21" s="128"/>
      <c r="F21" s="129"/>
      <c r="G21" s="98">
        <v>3911</v>
      </c>
    </row>
    <row r="22" spans="1:7" s="4" customFormat="1" ht="24.75" customHeight="1" x14ac:dyDescent="0.15">
      <c r="A22" s="162">
        <v>921</v>
      </c>
      <c r="B22" s="163"/>
      <c r="C22" s="163"/>
      <c r="D22" s="164"/>
      <c r="E22" s="165">
        <f>SUM(E23,E31,E34)</f>
        <v>2170650</v>
      </c>
      <c r="F22" s="166"/>
      <c r="G22" s="167">
        <f>SUM(G23,G31)</f>
        <v>274675</v>
      </c>
    </row>
    <row r="23" spans="1:7" s="4" customFormat="1" ht="21" customHeight="1" x14ac:dyDescent="0.15">
      <c r="A23" s="37"/>
      <c r="B23" s="84">
        <v>92105</v>
      </c>
      <c r="C23" s="84"/>
      <c r="D23" s="83"/>
      <c r="E23" s="99"/>
      <c r="F23" s="100"/>
      <c r="G23" s="101">
        <f>SUM(G24:G30)</f>
        <v>250000</v>
      </c>
    </row>
    <row r="24" spans="1:7" s="4" customFormat="1" ht="21.75" customHeight="1" x14ac:dyDescent="0.15">
      <c r="A24" s="32"/>
      <c r="B24" s="73"/>
      <c r="C24" s="220">
        <v>2310</v>
      </c>
      <c r="D24" s="79" t="s">
        <v>17</v>
      </c>
      <c r="E24" s="38"/>
      <c r="F24" s="29"/>
      <c r="G24" s="90">
        <v>19000</v>
      </c>
    </row>
    <row r="25" spans="1:7" s="4" customFormat="1" ht="21" customHeight="1" x14ac:dyDescent="0.15">
      <c r="A25" s="32"/>
      <c r="B25" s="74"/>
      <c r="C25" s="221"/>
      <c r="D25" s="81" t="s">
        <v>32</v>
      </c>
      <c r="E25" s="33"/>
      <c r="F25" s="34"/>
      <c r="G25" s="91">
        <v>19000</v>
      </c>
    </row>
    <row r="26" spans="1:7" s="4" customFormat="1" ht="22.5" customHeight="1" x14ac:dyDescent="0.15">
      <c r="A26" s="32"/>
      <c r="B26" s="74"/>
      <c r="C26" s="221"/>
      <c r="D26" s="81" t="s">
        <v>37</v>
      </c>
      <c r="E26" s="33"/>
      <c r="F26" s="34"/>
      <c r="G26" s="91">
        <v>100000</v>
      </c>
    </row>
    <row r="27" spans="1:7" s="4" customFormat="1" ht="22.5" customHeight="1" x14ac:dyDescent="0.15">
      <c r="A27" s="32"/>
      <c r="B27" s="74"/>
      <c r="C27" s="221"/>
      <c r="D27" s="81" t="s">
        <v>18</v>
      </c>
      <c r="E27" s="33"/>
      <c r="F27" s="34"/>
      <c r="G27" s="91">
        <v>50000</v>
      </c>
    </row>
    <row r="28" spans="1:7" s="4" customFormat="1" ht="22.5" customHeight="1" x14ac:dyDescent="0.15">
      <c r="A28" s="32"/>
      <c r="B28" s="74"/>
      <c r="C28" s="222"/>
      <c r="D28" s="85" t="s">
        <v>28</v>
      </c>
      <c r="E28" s="130"/>
      <c r="F28" s="95"/>
      <c r="G28" s="96">
        <v>50000</v>
      </c>
    </row>
    <row r="29" spans="1:7" s="4" customFormat="1" ht="25.5" customHeight="1" x14ac:dyDescent="0.15">
      <c r="A29" s="32"/>
      <c r="B29" s="74"/>
      <c r="C29" s="213">
        <v>2710</v>
      </c>
      <c r="D29" s="79" t="s">
        <v>29</v>
      </c>
      <c r="E29" s="38"/>
      <c r="F29" s="29"/>
      <c r="G29" s="90">
        <v>6000</v>
      </c>
    </row>
    <row r="30" spans="1:7" s="4" customFormat="1" ht="25.5" customHeight="1" x14ac:dyDescent="0.15">
      <c r="A30" s="32"/>
      <c r="B30" s="24"/>
      <c r="C30" s="213"/>
      <c r="D30" s="85" t="s">
        <v>30</v>
      </c>
      <c r="E30" s="35"/>
      <c r="F30" s="36"/>
      <c r="G30" s="96">
        <v>6000</v>
      </c>
    </row>
    <row r="31" spans="1:7" s="4" customFormat="1" ht="25.5" customHeight="1" x14ac:dyDescent="0.15">
      <c r="A31" s="32"/>
      <c r="B31" s="82">
        <v>92113</v>
      </c>
      <c r="C31" s="78"/>
      <c r="D31" s="85"/>
      <c r="E31" s="102">
        <f>SUM(E32)</f>
        <v>2050650</v>
      </c>
      <c r="F31" s="95"/>
      <c r="G31" s="103">
        <f>SUM(G33)</f>
        <v>24675</v>
      </c>
    </row>
    <row r="32" spans="1:7" s="4" customFormat="1" ht="25.5" customHeight="1" x14ac:dyDescent="0.15">
      <c r="A32" s="32"/>
      <c r="B32" s="123"/>
      <c r="C32" s="84">
        <v>2480</v>
      </c>
      <c r="D32" s="83" t="s">
        <v>27</v>
      </c>
      <c r="E32" s="99">
        <v>2050650</v>
      </c>
      <c r="F32" s="100"/>
      <c r="G32" s="104"/>
    </row>
    <row r="33" spans="1:7" s="4" customFormat="1" ht="25.5" customHeight="1" x14ac:dyDescent="0.15">
      <c r="A33" s="32"/>
      <c r="B33" s="124"/>
      <c r="C33" s="68">
        <v>2800</v>
      </c>
      <c r="D33" s="79" t="s">
        <v>27</v>
      </c>
      <c r="E33" s="105"/>
      <c r="F33" s="89"/>
      <c r="G33" s="90">
        <v>24675</v>
      </c>
    </row>
    <row r="34" spans="1:7" s="4" customFormat="1" ht="27" customHeight="1" thickBot="1" x14ac:dyDescent="0.2">
      <c r="A34" s="32"/>
      <c r="B34" s="68">
        <v>92116</v>
      </c>
      <c r="C34" s="68">
        <v>2480</v>
      </c>
      <c r="D34" s="79" t="s">
        <v>27</v>
      </c>
      <c r="E34" s="105">
        <v>120000</v>
      </c>
      <c r="F34" s="29"/>
      <c r="G34" s="40"/>
    </row>
    <row r="35" spans="1:7" s="4" customFormat="1" ht="25.5" customHeight="1" thickBot="1" x14ac:dyDescent="0.2">
      <c r="A35" s="41"/>
      <c r="B35" s="42"/>
      <c r="C35" s="42"/>
      <c r="D35" s="112" t="s">
        <v>19</v>
      </c>
      <c r="E35" s="43"/>
      <c r="F35" s="44"/>
      <c r="G35" s="111">
        <f>SUM(G36,G39)</f>
        <v>2859537</v>
      </c>
    </row>
    <row r="36" spans="1:7" s="4" customFormat="1" ht="25.5" customHeight="1" x14ac:dyDescent="0.15">
      <c r="A36" s="198">
        <v>851</v>
      </c>
      <c r="B36" s="157">
        <v>85111</v>
      </c>
      <c r="C36" s="175"/>
      <c r="D36" s="199"/>
      <c r="E36" s="200"/>
      <c r="F36" s="180"/>
      <c r="G36" s="167">
        <f>G37+G38</f>
        <v>2753537</v>
      </c>
    </row>
    <row r="37" spans="1:7" s="4" customFormat="1" ht="25.5" customHeight="1" thickBot="1" x14ac:dyDescent="0.2">
      <c r="A37" s="148"/>
      <c r="B37" s="195"/>
      <c r="C37" s="218">
        <v>6220</v>
      </c>
      <c r="D37" s="81" t="s">
        <v>14</v>
      </c>
      <c r="E37" s="197"/>
      <c r="F37" s="24"/>
      <c r="G37" s="127">
        <v>2555812</v>
      </c>
    </row>
    <row r="38" spans="1:7" s="4" customFormat="1" ht="25.5" customHeight="1" thickBot="1" x14ac:dyDescent="0.2">
      <c r="A38" s="188"/>
      <c r="B38" s="196"/>
      <c r="C38" s="219"/>
      <c r="D38" s="150" t="s">
        <v>38</v>
      </c>
      <c r="E38" s="152"/>
      <c r="F38" s="149"/>
      <c r="G38" s="203">
        <v>197725</v>
      </c>
    </row>
    <row r="39" spans="1:7" s="4" customFormat="1" ht="21.75" customHeight="1" thickBot="1" x14ac:dyDescent="0.2">
      <c r="A39" s="202">
        <v>921</v>
      </c>
      <c r="B39" s="194">
        <v>92113</v>
      </c>
      <c r="C39" s="194">
        <v>6220</v>
      </c>
      <c r="D39" s="201" t="s">
        <v>27</v>
      </c>
      <c r="E39" s="204"/>
      <c r="F39" s="42"/>
      <c r="G39" s="19">
        <v>106000</v>
      </c>
    </row>
    <row r="40" spans="1:7" ht="25.5" customHeight="1" thickBot="1" x14ac:dyDescent="0.25">
      <c r="A40" s="216" t="s">
        <v>12</v>
      </c>
      <c r="B40" s="217"/>
      <c r="C40" s="217"/>
      <c r="D40" s="217"/>
      <c r="E40" s="115">
        <f>SUM(E42)</f>
        <v>371962</v>
      </c>
      <c r="F40" s="45"/>
      <c r="G40" s="116">
        <f>SUM(G42,G60)</f>
        <v>9805964.8100000005</v>
      </c>
    </row>
    <row r="41" spans="1:7" ht="24.6" customHeight="1" thickBot="1" x14ac:dyDescent="0.25">
      <c r="A41" s="46"/>
      <c r="B41" s="47"/>
      <c r="C41" s="47"/>
      <c r="D41" s="76" t="s">
        <v>2</v>
      </c>
      <c r="E41" s="48"/>
      <c r="F41" s="47"/>
      <c r="G41" s="49"/>
    </row>
    <row r="42" spans="1:7" ht="24.6" customHeight="1" thickBot="1" x14ac:dyDescent="0.25">
      <c r="A42" s="50"/>
      <c r="B42" s="51"/>
      <c r="C42" s="51"/>
      <c r="D42" s="117" t="s">
        <v>13</v>
      </c>
      <c r="E42" s="118">
        <f>SUM(E49)</f>
        <v>371962</v>
      </c>
      <c r="F42" s="51"/>
      <c r="G42" s="119">
        <f>SUM(G43,G44,G45,G46,G49,G53,G58,G59)</f>
        <v>5029654</v>
      </c>
    </row>
    <row r="43" spans="1:7" ht="29.25" customHeight="1" x14ac:dyDescent="0.2">
      <c r="A43" s="162">
        <v>755</v>
      </c>
      <c r="B43" s="157">
        <v>75515</v>
      </c>
      <c r="C43" s="157">
        <v>2360</v>
      </c>
      <c r="D43" s="151" t="s">
        <v>22</v>
      </c>
      <c r="E43" s="168"/>
      <c r="F43" s="163"/>
      <c r="G43" s="169">
        <v>213152</v>
      </c>
    </row>
    <row r="44" spans="1:7" ht="31.5" customHeight="1" x14ac:dyDescent="0.2">
      <c r="A44" s="77">
        <v>801</v>
      </c>
      <c r="B44" s="205">
        <v>80154</v>
      </c>
      <c r="C44" s="205">
        <v>2827</v>
      </c>
      <c r="D44" s="83" t="s">
        <v>48</v>
      </c>
      <c r="E44" s="86"/>
      <c r="F44" s="206"/>
      <c r="G44" s="207">
        <v>30000</v>
      </c>
    </row>
    <row r="45" spans="1:7" ht="42.75" customHeight="1" x14ac:dyDescent="0.2">
      <c r="A45" s="92">
        <v>851</v>
      </c>
      <c r="B45" s="154">
        <v>85195</v>
      </c>
      <c r="C45" s="154">
        <v>2360</v>
      </c>
      <c r="D45" s="83" t="s">
        <v>41</v>
      </c>
      <c r="E45" s="125"/>
      <c r="F45" s="106"/>
      <c r="G45" s="153">
        <v>45000</v>
      </c>
    </row>
    <row r="46" spans="1:7" ht="19.5" customHeight="1" x14ac:dyDescent="0.2">
      <c r="A46" s="92">
        <v>852</v>
      </c>
      <c r="B46" s="139">
        <v>85205</v>
      </c>
      <c r="C46" s="139"/>
      <c r="D46" s="158"/>
      <c r="E46" s="125"/>
      <c r="F46" s="106"/>
      <c r="G46" s="126">
        <f>SUM(G47:G48)</f>
        <v>25000</v>
      </c>
    </row>
    <row r="47" spans="1:7" ht="29.25" customHeight="1" x14ac:dyDescent="0.2">
      <c r="A47" s="22"/>
      <c r="B47" s="213"/>
      <c r="C47" s="213">
        <v>2360</v>
      </c>
      <c r="D47" s="79" t="s">
        <v>35</v>
      </c>
      <c r="E47" s="123"/>
      <c r="F47" s="123"/>
      <c r="G47" s="80">
        <v>15000</v>
      </c>
    </row>
    <row r="48" spans="1:7" ht="30" customHeight="1" x14ac:dyDescent="0.2">
      <c r="A48" s="30"/>
      <c r="B48" s="213"/>
      <c r="C48" s="213"/>
      <c r="D48" s="85" t="s">
        <v>34</v>
      </c>
      <c r="E48" s="24"/>
      <c r="F48" s="24"/>
      <c r="G48" s="131">
        <v>10000</v>
      </c>
    </row>
    <row r="49" spans="1:9" ht="20.25" customHeight="1" x14ac:dyDescent="0.2">
      <c r="A49" s="92">
        <v>853</v>
      </c>
      <c r="B49" s="135">
        <v>85311</v>
      </c>
      <c r="C49" s="52"/>
      <c r="D49" s="53"/>
      <c r="E49" s="93">
        <f>SUM(E50:E52)</f>
        <v>371962</v>
      </c>
      <c r="F49" s="54"/>
      <c r="G49" s="55"/>
    </row>
    <row r="50" spans="1:9" ht="33.75" customHeight="1" thickBot="1" x14ac:dyDescent="0.25">
      <c r="A50" s="22"/>
      <c r="B50" s="218"/>
      <c r="C50" s="218">
        <v>2580</v>
      </c>
      <c r="D50" s="143" t="s">
        <v>46</v>
      </c>
      <c r="E50" s="89">
        <v>156874</v>
      </c>
      <c r="F50" s="56"/>
      <c r="G50" s="141"/>
    </row>
    <row r="51" spans="1:9" ht="47.25" customHeight="1" thickBot="1" x14ac:dyDescent="0.25">
      <c r="A51" s="30"/>
      <c r="B51" s="219"/>
      <c r="C51" s="219"/>
      <c r="D51" s="142" t="s">
        <v>44</v>
      </c>
      <c r="E51" s="71">
        <v>117321</v>
      </c>
      <c r="F51" s="57"/>
      <c r="G51" s="91"/>
    </row>
    <row r="52" spans="1:9" ht="46.5" customHeight="1" thickBot="1" x14ac:dyDescent="0.25">
      <c r="A52" s="174"/>
      <c r="B52" s="219"/>
      <c r="C52" s="219"/>
      <c r="D52" s="176" t="s">
        <v>45</v>
      </c>
      <c r="E52" s="177">
        <v>97767</v>
      </c>
      <c r="F52" s="178"/>
      <c r="G52" s="98"/>
    </row>
    <row r="53" spans="1:9" ht="23.1" customHeight="1" x14ac:dyDescent="0.2">
      <c r="A53" s="162">
        <v>855</v>
      </c>
      <c r="B53" s="175"/>
      <c r="C53" s="175"/>
      <c r="D53" s="179"/>
      <c r="E53" s="180"/>
      <c r="F53" s="181"/>
      <c r="G53" s="167">
        <f>SUM(G54,G55)</f>
        <v>4366502</v>
      </c>
    </row>
    <row r="54" spans="1:9" ht="22.5" customHeight="1" x14ac:dyDescent="0.2">
      <c r="A54" s="22"/>
      <c r="B54" s="154">
        <v>85504</v>
      </c>
      <c r="C54" s="154">
        <v>2360</v>
      </c>
      <c r="D54" s="83" t="s">
        <v>23</v>
      </c>
      <c r="E54" s="154"/>
      <c r="F54" s="154"/>
      <c r="G54" s="171">
        <v>24000</v>
      </c>
    </row>
    <row r="55" spans="1:9" ht="22.5" customHeight="1" x14ac:dyDescent="0.2">
      <c r="A55" s="30"/>
      <c r="B55" s="193">
        <v>85510</v>
      </c>
      <c r="C55" s="193"/>
      <c r="D55" s="83"/>
      <c r="E55" s="193"/>
      <c r="F55" s="193"/>
      <c r="G55" s="171">
        <f>SUM(G56:G57)</f>
        <v>4342502</v>
      </c>
    </row>
    <row r="56" spans="1:9" ht="30.75" customHeight="1" x14ac:dyDescent="0.2">
      <c r="A56" s="30"/>
      <c r="B56" s="208"/>
      <c r="C56" s="154">
        <v>2360</v>
      </c>
      <c r="D56" s="83" t="s">
        <v>24</v>
      </c>
      <c r="E56" s="154"/>
      <c r="F56" s="154"/>
      <c r="G56" s="171">
        <v>3905700</v>
      </c>
    </row>
    <row r="57" spans="1:9" ht="30.75" customHeight="1" x14ac:dyDescent="0.2">
      <c r="A57" s="170"/>
      <c r="B57" s="209"/>
      <c r="C57" s="193">
        <v>2830</v>
      </c>
      <c r="D57" s="83" t="s">
        <v>47</v>
      </c>
      <c r="E57" s="193"/>
      <c r="F57" s="193"/>
      <c r="G57" s="171">
        <v>436802</v>
      </c>
    </row>
    <row r="58" spans="1:9" ht="30.75" customHeight="1" x14ac:dyDescent="0.2">
      <c r="A58" s="92">
        <v>921</v>
      </c>
      <c r="B58" s="135">
        <v>92105</v>
      </c>
      <c r="C58" s="135">
        <v>2360</v>
      </c>
      <c r="D58" s="145" t="s">
        <v>20</v>
      </c>
      <c r="E58" s="100"/>
      <c r="F58" s="146"/>
      <c r="G58" s="94">
        <v>100000</v>
      </c>
    </row>
    <row r="59" spans="1:9" ht="30.75" customHeight="1" thickBot="1" x14ac:dyDescent="0.25">
      <c r="A59" s="107">
        <v>926</v>
      </c>
      <c r="B59" s="138">
        <v>92605</v>
      </c>
      <c r="C59" s="147">
        <v>2360</v>
      </c>
      <c r="D59" s="144" t="s">
        <v>21</v>
      </c>
      <c r="E59" s="132"/>
      <c r="F59" s="133"/>
      <c r="G59" s="134">
        <v>250000</v>
      </c>
    </row>
    <row r="60" spans="1:9" ht="24.6" customHeight="1" thickBot="1" x14ac:dyDescent="0.25">
      <c r="A60" s="46"/>
      <c r="B60" s="42"/>
      <c r="C60" s="58"/>
      <c r="D60" s="108" t="s">
        <v>19</v>
      </c>
      <c r="E60" s="109"/>
      <c r="F60" s="110"/>
      <c r="G60" s="111">
        <f>SUM(G61,G62)</f>
        <v>4776310.8100000005</v>
      </c>
    </row>
    <row r="61" spans="1:9" ht="29.25" customHeight="1" x14ac:dyDescent="0.2">
      <c r="A61" s="162">
        <v>851</v>
      </c>
      <c r="B61" s="157">
        <v>85195</v>
      </c>
      <c r="C61" s="182">
        <v>6230</v>
      </c>
      <c r="D61" s="183" t="s">
        <v>43</v>
      </c>
      <c r="E61" s="184"/>
      <c r="F61" s="185"/>
      <c r="G61" s="167">
        <v>100000</v>
      </c>
      <c r="I61" s="1"/>
    </row>
    <row r="62" spans="1:9" ht="29.25" customHeight="1" x14ac:dyDescent="0.2">
      <c r="A62" s="92">
        <v>921</v>
      </c>
      <c r="B62" s="159">
        <v>92120</v>
      </c>
      <c r="C62" s="187"/>
      <c r="D62" s="145"/>
      <c r="E62" s="100"/>
      <c r="F62" s="146"/>
      <c r="G62" s="192">
        <f>SUM(G63:G65)</f>
        <v>4676310.8100000005</v>
      </c>
      <c r="I62" s="1"/>
    </row>
    <row r="63" spans="1:9" ht="29.25" customHeight="1" x14ac:dyDescent="0.2">
      <c r="A63" s="148"/>
      <c r="B63" s="160"/>
      <c r="C63" s="221">
        <v>6570</v>
      </c>
      <c r="D63" s="142" t="s">
        <v>39</v>
      </c>
      <c r="E63" s="71"/>
      <c r="F63" s="72"/>
      <c r="G63" s="190">
        <v>972820.81</v>
      </c>
      <c r="I63" s="1"/>
    </row>
    <row r="64" spans="1:9" ht="29.25" customHeight="1" x14ac:dyDescent="0.2">
      <c r="A64" s="148"/>
      <c r="B64" s="160"/>
      <c r="C64" s="221"/>
      <c r="D64" s="142" t="s">
        <v>40</v>
      </c>
      <c r="E64" s="71"/>
      <c r="F64" s="72"/>
      <c r="G64" s="190">
        <v>3500000</v>
      </c>
      <c r="I64" s="1"/>
    </row>
    <row r="65" spans="1:9" ht="29.25" customHeight="1" thickBot="1" x14ac:dyDescent="0.25">
      <c r="A65" s="188"/>
      <c r="B65" s="186"/>
      <c r="C65" s="223"/>
      <c r="D65" s="176" t="s">
        <v>42</v>
      </c>
      <c r="E65" s="177"/>
      <c r="F65" s="189"/>
      <c r="G65" s="191">
        <v>203490</v>
      </c>
      <c r="I65" s="1"/>
    </row>
    <row r="66" spans="1:9" ht="24" customHeight="1" thickBot="1" x14ac:dyDescent="0.25">
      <c r="A66" s="210" t="s">
        <v>3</v>
      </c>
      <c r="B66" s="211"/>
      <c r="C66" s="211"/>
      <c r="D66" s="212"/>
      <c r="E66" s="122">
        <f>SUM(E6,E40)</f>
        <v>2542612</v>
      </c>
      <c r="F66" s="59"/>
      <c r="G66" s="121">
        <f>SUM(G6,G40)</f>
        <v>13845398.810000001</v>
      </c>
    </row>
    <row r="67" spans="1:9" ht="29.25" customHeight="1" x14ac:dyDescent="0.2">
      <c r="A67" s="60"/>
      <c r="B67" s="60"/>
      <c r="C67" s="60"/>
      <c r="D67" s="60"/>
      <c r="E67" s="60"/>
      <c r="F67" s="60"/>
      <c r="G67" s="60"/>
    </row>
    <row r="68" spans="1:9" x14ac:dyDescent="0.2">
      <c r="A68" s="60"/>
      <c r="B68" s="60"/>
      <c r="C68" s="60"/>
      <c r="D68" s="60"/>
      <c r="E68" s="60"/>
      <c r="F68" s="60"/>
      <c r="G68" s="60"/>
    </row>
    <row r="69" spans="1:9" x14ac:dyDescent="0.2">
      <c r="A69" s="60"/>
      <c r="B69" s="60"/>
      <c r="C69" s="60"/>
      <c r="D69" s="60"/>
      <c r="E69" s="61"/>
      <c r="F69" s="60"/>
      <c r="G69" s="60"/>
    </row>
    <row r="70" spans="1:9" x14ac:dyDescent="0.2">
      <c r="A70" s="60"/>
      <c r="B70" s="60"/>
      <c r="C70" s="60"/>
      <c r="D70" s="60"/>
      <c r="E70" s="60"/>
      <c r="F70" s="60"/>
      <c r="G70" s="60"/>
    </row>
    <row r="71" spans="1:9" x14ac:dyDescent="0.2">
      <c r="A71" s="60"/>
      <c r="B71" s="60"/>
      <c r="C71" s="60"/>
      <c r="D71" s="60"/>
      <c r="E71" s="60"/>
      <c r="F71" s="61"/>
      <c r="G71" s="60"/>
    </row>
    <row r="72" spans="1:9" x14ac:dyDescent="0.2">
      <c r="A72" s="60"/>
      <c r="B72" s="60"/>
      <c r="C72" s="60"/>
      <c r="D72" s="60"/>
      <c r="E72" s="60"/>
      <c r="F72" s="60"/>
      <c r="G72" s="60"/>
    </row>
    <row r="74" spans="1:9" x14ac:dyDescent="0.2">
      <c r="E74" s="15"/>
      <c r="F74" s="15"/>
    </row>
  </sheetData>
  <mergeCells count="18">
    <mergeCell ref="A1:G1"/>
    <mergeCell ref="A3:A4"/>
    <mergeCell ref="B3:B4"/>
    <mergeCell ref="C3:C4"/>
    <mergeCell ref="D3:D4"/>
    <mergeCell ref="E3:G3"/>
    <mergeCell ref="A66:D66"/>
    <mergeCell ref="B47:B48"/>
    <mergeCell ref="C47:C48"/>
    <mergeCell ref="A6:D6"/>
    <mergeCell ref="A40:D40"/>
    <mergeCell ref="C19:C21"/>
    <mergeCell ref="C29:C30"/>
    <mergeCell ref="C50:C52"/>
    <mergeCell ref="B50:B52"/>
    <mergeCell ref="C24:C28"/>
    <mergeCell ref="C63:C65"/>
    <mergeCell ref="C37:C38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orientation="landscape" useFirstPageNumber="1" r:id="rId1"/>
  <headerFooter alignWithMargins="0">
    <oddHeader xml:space="preserve">&amp;R&amp;9Załącznik nr  5
do UCHWAŁY Nr 
RADY POWIATU w RADOMIU
z dnia
Zmiany do Załącznika Nr 1 do UCHWAŁY BUDŻETOWEJ Nr 82/VIII/2024 z dnia 20  grudnia 2024 r.  
                          </oddHeader>
    <oddFooter>Strona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2025-02-26T13:12:55Z</cp:lastPrinted>
  <dcterms:created xsi:type="dcterms:W3CDTF">1998-12-09T13:02:10Z</dcterms:created>
  <dcterms:modified xsi:type="dcterms:W3CDTF">2025-02-27T11:55:48Z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